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G:\財政課\◇ホームページ\"/>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8" r:id="rId5"/>
    <sheet name="経常経費分析表（人件費・公債費・普通建設事業費の分析）" sheetId="15" r:id="rId6"/>
    <sheet name="性質別歳出決算分析表（住民一人当たりのコスト）" sheetId="24" r:id="rId7"/>
    <sheet name="目的別歳出決算分析表（住民一人当たりのコスト）" sheetId="20" r:id="rId8"/>
    <sheet name="実質収支比率等に係る経年分析" sheetId="21" r:id="rId9"/>
    <sheet name="連結実質赤字比率に係る赤字・黒字の構成分析" sheetId="22"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<sst xmlns="http://schemas.openxmlformats.org/spreadsheetml/2006/main" count="1097" uniqueCount="564">
  <si>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</si>
  <si>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</si>
  <si>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</si>
  <si>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</si>
  <si>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</si>
  <si>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</si>
  <si>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</si>
  <si>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</si>
  <si>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</si>
  <si>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</si>
  <si>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</si>
  <si>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</si>
  <si>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</si>
  <si>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</si>
  <si>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</si>
  <si>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</si>
  <si>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</si>
  <si>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</si>
  <si>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</si>
  <si>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</si>
  <si>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</si>
  <si>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</si>
  <si>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</si>
  <si>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</si>
  <si>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</si>
  <si>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</si>
  <si>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</si>
  <si>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</si>
  <si>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</si>
  <si>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</si>
  <si>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</si>
  <si>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</si>
  <si>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</si>
  <si>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</si>
  <si>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</si>
  <si>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</si>
  <si>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</si>
  <si>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</si>
  <si>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</si>
  <si>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</si>
  <si>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</si>
  <si>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</si>
  <si>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</si>
  <si>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</si>
  <si>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</si>
  <si>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</si>
  <si>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</si>
  <si>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</si>
  <si>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</si>
  <si>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</si>
  <si>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</si>
  <si>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</si>
  <si>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</si>
  <si>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</si>
  <si>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</si>
  <si>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</si>
  <si>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</si>
  <si>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</si>
  <si>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</si>
  <si>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</si>
  <si>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</si>
  <si>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</si>
  <si>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</si>
  <si>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</si>
  <si>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</si>
  <si>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</si>
  <si>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</si>
  <si>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</si>
  <si>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</si>
  <si>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</si>
  <si>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</si>
  <si>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</si>
  <si>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</si>
  <si>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</si>
  <si>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</si>
  <si>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</si>
  <si>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</si>
  <si>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</si>
  <si>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</si>
  <si>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</si>
  <si>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</si>
  <si>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</si>
  <si>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</si>
  <si>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</si>
  <si>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</si>
  <si>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</si>
  <si>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</si>
  <si>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</si>
  <si>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</si>
  <si>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</si>
  <si>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</si>
  <si>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</si>
  <si>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</si>
  <si>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</si>
  <si>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富士見市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</si>
  <si>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</si>
  <si>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</si>
  <si>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</si>
  <si>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</si>
  <si>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</si>
  <si>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</si>
  <si>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</si>
  <si>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</si>
  <si>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</si>
  <si>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</si>
  <si>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</si>
  <si>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</si>
  <si>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</si>
  <si>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</si>
  <si>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</si>
  <si>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</si>
  <si>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</si>
  <si>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</si>
  <si>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</si>
  <si>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</si>
  <si>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</si>
  <si>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</si>
  <si>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</si>
  <si>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</si>
  <si>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</si>
  <si>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</si>
  <si>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</si>
  <si>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</si>
  <si>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</si>
  <si>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</si>
  <si>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</si>
  <si>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</si>
  <si>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</si>
  <si>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</si>
  <si>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</si>
  <si>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</si>
  <si>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</si>
  <si>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</si>
  <si>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</si>
  <si>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</si>
  <si>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</si>
  <si>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</si>
  <si>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</si>
  <si>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</si>
  <si>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</si>
  <si>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</si>
  <si>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</si>
  <si>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</si>
  <si>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</si>
  <si>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</si>
  <si>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</si>
  <si>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</si>
  <si>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</si>
  <si>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</si>
  <si>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</si>
  <si>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</si>
  <si>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</si>
  <si>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</si>
  <si>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</si>
  <si>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</si>
  <si>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</si>
  <si>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</si>
  <si>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</si>
  <si>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</si>
  <si>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</si>
  <si>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</si>
  <si>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</si>
  <si>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</si>
  <si>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</si>
  <si>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</si>
  <si>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</si>
  <si>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</si>
  <si>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</si>
  <si>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</si>
  <si>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</si>
  <si>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</si>
  <si>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</si>
  <si>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</si>
  <si>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</si>
  <si>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</si>
  <si>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</si>
  <si>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</si>
  <si>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</si>
  <si>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</si>
  <si>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</si>
  <si>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</si>
  <si>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</si>
  <si>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</si>
  <si>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</si>
  <si>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</si>
  <si>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</si>
  <si>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</si>
  <si>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</si>
  <si>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</si>
  <si>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</si>
  <si>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</si>
  <si>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</si>
  <si>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</si>
  <si>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</si>
  <si>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</si>
  <si>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</si>
  <si>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</si>
  <si>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</si>
  <si>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</si>
  <si>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</si>
  <si>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</si>
  <si>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</si>
  <si>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</si>
  <si>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埼玉県富士見市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</si>
  <si>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</si>
  <si>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</si>
  <si>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</si>
  <si>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</si>
  <si>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</si>
  <si>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</si>
  <si>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</si>
  <si>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</si>
  <si>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</si>
  <si>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</si>
  <si>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</si>
  <si>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</si>
  <si>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</si>
  <si>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</si>
  <si>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</si>
  <si>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</si>
  <si>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</si>
  <si>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</si>
  <si>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</si>
  <si>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</si>
  <si>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</si>
  <si>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</si>
  <si>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</si>
  <si>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</si>
  <si>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</si>
  <si>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</si>
  <si>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</si>
  <si>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</si>
  <si>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</si>
  <si>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</si>
  <si>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</si>
  <si>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</si>
  <si>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</si>
  <si>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</si>
  <si>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</si>
  <si>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</si>
  <si>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</si>
  <si>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</si>
  <si>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</si>
  <si>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</si>
  <si>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</si>
  <si>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</si>
  <si>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</si>
  <si>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</si>
  <si>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</si>
  <si>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</si>
  <si>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</si>
  <si>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</si>
  <si>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</si>
  <si>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</si>
  <si>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</si>
  <si>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</si>
  <si>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</si>
  <si>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</si>
  <si>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</si>
  <si>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</si>
  <si>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</si>
  <si>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</si>
  <si>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</si>
  <si>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</si>
  <si>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</si>
  <si>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</si>
  <si>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</si>
  <si>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</si>
  <si>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</si>
  <si>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</si>
  <si>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</si>
  <si>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</si>
  <si>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</si>
  <si>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</si>
  <si>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</si>
  <si>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</si>
  <si>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</si>
  <si>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</si>
  <si>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</si>
  <si>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</si>
  <si>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</si>
  <si>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</si>
  <si>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</si>
  <si>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</si>
  <si>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</si>
  <si>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</si>
  <si>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</si>
  <si>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</si>
  <si>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</si>
  <si>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</si>
  <si>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</si>
  <si>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</si>
  <si>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</si>
  <si>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</si>
  <si>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</si>
  <si>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</si>
  <si>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</si>
  <si>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</si>
  <si>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</si>
  <si>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</si>
  <si>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</si>
  <si>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</si>
  <si>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</si>
  <si>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</si>
  <si>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</si>
  <si>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</si>
  <si>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</si>
  <si>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</si>
  <si>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</si>
  <si>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</si>
  <si>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</si>
  <si>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</si>
  <si>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</si>
  <si>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</si>
  <si>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</si>
  <si>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</si>
  <si>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</si>
  <si>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</si>
  <si>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</si>
  <si>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</si>
  <si>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</si>
  <si>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</si>
  <si>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</si>
  <si>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</si>
  <si>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</si>
  <si>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</si>
  <si>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</si>
  <si>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</si>
  <si>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</si>
  <si>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</si>
  <si>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</si>
  <si>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</si>
  <si>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</si>
  <si>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</si>
  <si>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</si>
  <si>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</si>
  <si>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</si>
  <si>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</si>
  <si>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</si>
  <si>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</si>
  <si>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</si>
  <si>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</si>
  <si>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</si>
  <si>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</si>
  <si>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</si>
  <si>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</si>
  <si>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</si>
  <si>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</si>
  <si>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</si>
  <si>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</si>
  <si>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</si>
  <si>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</si>
  <si>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</si>
  <si>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</si>
  <si>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埼玉県富士見市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</si>
  <si>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</si>
  <si>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</si>
  <si>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</si>
  <si>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</si>
  <si>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</si>
  <si>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</si>
  <si>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</si>
  <si>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</si>
  <si>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</si>
  <si>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</si>
  <si>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</si>
  <si>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</si>
  <si>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</si>
  <si>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</si>
  <si>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</si>
  <si>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</si>
  <si>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</si>
  <si>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</si>
  <si>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</si>
  <si>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</si>
  <si>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鶴瀬駅西口土地区画整理事業特別会計</t>
    <phoneticPr fontId="5"/>
  </si>
  <si>
    <t>鶴瀬駅東口土地区画整理事業特別会計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</si>
  <si>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</si>
  <si>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</si>
  <si>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</si>
  <si>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</si>
  <si>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</si>
  <si>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</si>
  <si>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</si>
  <si>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</si>
  <si>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</si>
  <si>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</si>
  <si>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</si>
  <si>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</si>
  <si>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</si>
  <si>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</si>
  <si>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</si>
  <si>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</si>
  <si>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</si>
  <si>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</si>
  <si>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</si>
  <si>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</si>
  <si>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</si>
  <si>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</si>
  <si>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</si>
  <si>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</si>
  <si>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</si>
  <si>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</si>
  <si>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</si>
  <si>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</si>
  <si>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</si>
  <si>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</si>
  <si>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</si>
  <si>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</si>
  <si>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</si>
  <si>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</si>
  <si>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</si>
  <si>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</si>
  <si>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</si>
  <si>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</si>
  <si>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</si>
  <si>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</si>
  <si>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</si>
  <si>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</si>
  <si>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</si>
  <si>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</si>
  <si>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</si>
  <si>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</si>
  <si>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</si>
  <si>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</si>
  <si>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</si>
  <si>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</si>
  <si>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</si>
  <si>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</si>
  <si>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</si>
  <si>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</si>
  <si>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</si>
  <si>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</si>
  <si>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</si>
  <si>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</si>
  <si>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</si>
  <si>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</si>
  <si>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</si>
  <si>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</si>
  <si>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</si>
  <si>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</si>
  <si>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</si>
  <si>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</si>
  <si>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</si>
  <si>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</si>
  <si>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</si>
  <si>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</si>
  <si>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</si>
  <si>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</si>
  <si>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</si>
  <si>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</si>
  <si>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</si>
  <si>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</si>
  <si>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</si>
  <si>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</si>
  <si>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</si>
  <si>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</si>
  <si>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</si>
  <si>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</si>
  <si>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</si>
  <si>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</si>
  <si>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</si>
  <si>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</si>
  <si>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</si>
  <si>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</si>
  <si>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</si>
  <si>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</si>
  <si>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</si>
  <si>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</si>
  <si>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</si>
  <si>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</si>
  <si>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</si>
  <si>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</si>
  <si>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</si>
  <si>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</si>
  <si>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</si>
  <si>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</si>
  <si>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</si>
  <si>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</si>
  <si>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</si>
  <si>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</si>
  <si>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</si>
  <si>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</si>
  <si>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</si>
  <si>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</si>
  <si>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</si>
  <si>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</si>
  <si>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</si>
  <si>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</si>
  <si>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</si>
  <si>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</si>
  <si>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</si>
  <si>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</si>
  <si>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</si>
  <si>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</si>
  <si>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</si>
  <si>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</si>
  <si>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</si>
  <si>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</si>
  <si>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</si>
  <si>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</si>
  <si>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</si>
  <si>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</si>
  <si>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</si>
  <si>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</si>
  <si>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</si>
  <si>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</si>
  <si>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</si>
  <si>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</si>
  <si>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</si>
  <si>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</si>
  <si>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</si>
  <si>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</si>
  <si>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</si>
  <si>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</si>
  <si>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</si>
  <si>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</si>
  <si>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</si>
  <si>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</si>
  <si>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</si>
  <si>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</si>
  <si>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</si>
  <si>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</si>
  <si>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</si>
  <si>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</si>
  <si>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</si>
  <si>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</si>
  <si>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</si>
  <si>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</si>
  <si>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</si>
  <si>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</si>
  <si>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1.64</t>
  </si>
  <si>
    <t>▲ 2.82</t>
  </si>
  <si>
    <t>▲ 4.04</t>
  </si>
  <si>
    <t>水道事業会計</t>
  </si>
  <si>
    <t>下水道事業会計</t>
  </si>
  <si>
    <t>一般会計</t>
  </si>
  <si>
    <t>介護保険特別会計</t>
  </si>
  <si>
    <t>国民健康保険特別会計（事業勘定）</t>
  </si>
  <si>
    <t>後期高齢者医療事業特別会計</t>
  </si>
  <si>
    <t>鶴瀬駅東口土地区画整理事業特別会計</t>
  </si>
  <si>
    <t>鶴瀬駅西口土地区画整理事業特別会計</t>
  </si>
  <si>
    <t>その他会計（赤字）</t>
  </si>
  <si>
    <t>その他会計（黒字）</t>
  </si>
  <si>
    <t>R01</t>
    <phoneticPr fontId="5"/>
  </si>
  <si>
    <t>R02</t>
    <phoneticPr fontId="5"/>
  </si>
  <si>
    <t>R03</t>
    <phoneticPr fontId="5"/>
  </si>
  <si>
    <t>R04</t>
    <phoneticPr fontId="5"/>
  </si>
  <si>
    <t>R05</t>
    <phoneticPr fontId="5"/>
  </si>
  <si>
    <t>志木地区衛生組合</t>
    <rPh sb="0" eb="2">
      <t>シキ</t>
    </rPh>
    <rPh sb="2" eb="4">
      <t>チク</t>
    </rPh>
    <rPh sb="4" eb="6">
      <t>エイセイ</t>
    </rPh>
    <rPh sb="6" eb="8">
      <t>クミアイ</t>
    </rPh>
    <phoneticPr fontId="2"/>
  </si>
  <si>
    <t>入間東部地区事務組合</t>
    <rPh sb="0" eb="2">
      <t>イルマ</t>
    </rPh>
    <rPh sb="2" eb="4">
      <t>トウブ</t>
    </rPh>
    <rPh sb="4" eb="6">
      <t>チク</t>
    </rPh>
    <rPh sb="6" eb="8">
      <t>ジム</t>
    </rPh>
    <rPh sb="8" eb="10">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</si>
  <si>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</si>
  <si>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</si>
  <si>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</si>
  <si>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t>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</si>
  <si>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</si>
  <si>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</si>
  <si>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</si>
  <si>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公益財団法人キラリ財団</t>
    <rPh sb="0" eb="2">
      <t>コウエキ</t>
    </rPh>
    <rPh sb="2" eb="4">
      <t>ザイダン</t>
    </rPh>
    <rPh sb="4" eb="6">
      <t>ホウジン</t>
    </rPh>
    <rPh sb="9" eb="11">
      <t>ザイダン</t>
    </rPh>
    <phoneticPr fontId="2"/>
  </si>
  <si>
    <t>公共施設整備基金</t>
    <rPh sb="0" eb="2">
      <t>コウキョウ</t>
    </rPh>
    <rPh sb="2" eb="4">
      <t>シセツ</t>
    </rPh>
    <rPh sb="4" eb="6">
      <t>セイビ</t>
    </rPh>
    <rPh sb="6" eb="8">
      <t>キキン</t>
    </rPh>
    <phoneticPr fontId="5"/>
  </si>
  <si>
    <t>新庁舎整備基金</t>
    <rPh sb="0" eb="3">
      <t>シンチョウシャ</t>
    </rPh>
    <rPh sb="3" eb="5">
      <t>セイビ</t>
    </rPh>
    <rPh sb="5" eb="7">
      <t>キキン</t>
    </rPh>
    <phoneticPr fontId="2"/>
  </si>
  <si>
    <t>緑地保全基金</t>
    <rPh sb="0" eb="2">
      <t>リョクチ</t>
    </rPh>
    <rPh sb="2" eb="4">
      <t>ホゼン</t>
    </rPh>
    <rPh sb="4" eb="6">
      <t>キキン</t>
    </rPh>
    <phoneticPr fontId="2"/>
  </si>
  <si>
    <t>まちづくり寄附基金</t>
    <rPh sb="5" eb="7">
      <t>キフ</t>
    </rPh>
    <rPh sb="7" eb="9">
      <t>キキン</t>
    </rPh>
    <phoneticPr fontId="2"/>
  </si>
  <si>
    <t>産業振興基金</t>
    <rPh sb="0" eb="2">
      <t>サンギョウ</t>
    </rPh>
    <rPh sb="2" eb="4">
      <t>シンコウ</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</si>
</sst>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72051</c:v>
                </c:pt>
                <c:pt idx="1">
                  <c:v>72756</c:v>
                </c:pt>
                <c:pt idx="2">
                  <c:v>43955</c:v>
                </c:pt>
                <c:pt idx="3">
                  <c:v>41921</c:v>
                </c:pt>
                <c:pt idx="4">
                  <c:v>44585</c:v>
                </c:pt>
              </c:numCache>
            </c:numRef>
          </c:val>
          <c:smooth val="0"/>
          <c:extLst>
            <c:ext xmlns:c16="http://schemas.microsoft.com/office/drawing/2014/chart" uri="{C3380CC4-5D6E-409C-BE32-E72D297353CC}">
              <c16:uniqueId val="{00000000-B9EF-4599-AB51-6035385EB14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32431</c:v>
                </c:pt>
                <c:pt idx="1">
                  <c:v>36413</c:v>
                </c:pt>
                <c:pt idx="2">
                  <c:v>27393</c:v>
                </c:pt>
                <c:pt idx="3">
                  <c:v>43523</c:v>
                </c:pt>
                <c:pt idx="4">
                  <c:v>30623</c:v>
                </c:pt>
              </c:numCache>
            </c:numRef>
          </c:val>
          <c:smooth val="0"/>
          <c:extLst>
            <c:ext xmlns:c16="http://schemas.microsoft.com/office/drawing/2014/chart" uri="{C3380CC4-5D6E-409C-BE32-E72D297353CC}">
              <c16:uniqueId val="{00000001-B9EF-4599-AB51-6035385EB14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v>実質収支額</c:v>
          </c:tx>
          <c:spPr>
            <a:solidFill>
              <a:srgbClr val="00FFFF"/>
            </a:solidFill>
            <a:ln w="3175">
              <a:solidFill>
                <a:srgbClr val="000000"/>
              </a:solidFill>
              <a:prstDash val="solid"/>
            </a:ln>
          </c:spPr>
          <c:invertIfNegative val="0"/>
          <c:cat>
            <c:strLit>
              <c:ptCount val="5"/>
              <c:pt idx="0">
                <c:v>R01</c:v>
              </c:pt>
              <c:pt idx="1">
                <c:v>R02</c:v>
              </c:pt>
              <c:pt idx="2">
                <c:v>R03</c:v>
              </c:pt>
              <c:pt idx="3">
                <c:v>R04</c:v>
              </c:pt>
              <c:pt idx="4">
                <c:v>R05</c:v>
              </c:pt>
            </c:strLit>
          </c:cat>
          <c:val>
            <c:numLit>
              <c:formatCode>General</c:formatCode>
              <c:ptCount val="5"/>
              <c:pt idx="0">
                <c:v>3.32</c:v>
              </c:pt>
              <c:pt idx="1">
                <c:v>3.82</c:v>
              </c:pt>
              <c:pt idx="2">
                <c:v>6.76</c:v>
              </c:pt>
              <c:pt idx="3">
                <c:v>4.08</c:v>
              </c:pt>
              <c:pt idx="4">
                <c:v>3.51</c:v>
              </c:pt>
            </c:numLit>
          </c:val>
          <c:extLst>
            <c:ext xmlns:c16="http://schemas.microsoft.com/office/drawing/2014/chart" uri="{C3380CC4-5D6E-409C-BE32-E72D297353CC}">
              <c16:uniqueId val="{00000000-F4DA-4C9D-A5AF-1A44C0207FD6}"/>
            </c:ext>
          </c:extLst>
        </c:ser>
        <c:ser>
          <c:idx val="1"/>
          <c:order val="1"/>
          <c:tx>
            <c:v>財政調整基金残高</c:v>
          </c:tx>
          <c:spPr>
            <a:solidFill>
              <a:srgbClr val="FF8080"/>
            </a:solidFill>
            <a:ln w="3175">
              <a:solidFill>
                <a:srgbClr val="000000"/>
              </a:solidFill>
              <a:prstDash val="solid"/>
            </a:ln>
          </c:spPr>
          <c:invertIfNegative val="0"/>
          <c:cat>
            <c:strLit>
              <c:ptCount val="5"/>
              <c:pt idx="0">
                <c:v>R01</c:v>
              </c:pt>
              <c:pt idx="1">
                <c:v>R02</c:v>
              </c:pt>
              <c:pt idx="2">
                <c:v>R03</c:v>
              </c:pt>
              <c:pt idx="3">
                <c:v>R04</c:v>
              </c:pt>
              <c:pt idx="4">
                <c:v>R05</c:v>
              </c:pt>
            </c:strLit>
          </c:cat>
          <c:val>
            <c:numLit>
              <c:formatCode>General</c:formatCode>
              <c:ptCount val="5"/>
              <c:pt idx="0">
                <c:v>18.59</c:v>
              </c:pt>
              <c:pt idx="1">
                <c:v>19.82</c:v>
              </c:pt>
              <c:pt idx="2">
                <c:v>20.03</c:v>
              </c:pt>
              <c:pt idx="3">
                <c:v>23.87</c:v>
              </c:pt>
              <c:pt idx="4">
                <c:v>21.71</c:v>
              </c:pt>
            </c:numLit>
          </c:val>
          <c:extLst>
            <c:ext xmlns:c16="http://schemas.microsoft.com/office/drawing/2014/chart" uri="{C3380CC4-5D6E-409C-BE32-E72D297353CC}">
              <c16:uniqueId val="{00000001-F4DA-4C9D-A5AF-1A44C0207FD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v>実質単年度収支</c:v>
          </c:tx>
          <c:spPr>
            <a:ln w="38100">
              <a:solidFill>
                <a:srgbClr val="FF0000"/>
              </a:solidFill>
              <a:prstDash val="solid"/>
            </a:ln>
          </c:spPr>
          <c:marker>
            <c:symbol val="circle"/>
            <c:size val="15"/>
            <c:spPr>
              <a:solidFill>
                <a:srgbClr val="FF0000"/>
              </a:solidFill>
              <a:ln>
                <a:solidFill>
                  <a:srgbClr val="FF0000"/>
                </a:solidFill>
                <a:prstDash val="solid"/>
              </a:ln>
            </c:spPr>
          </c:marker>
          <c:cat>
            <c:strLit>
              <c:ptCount val="5"/>
              <c:pt idx="0">
                <c:v>R01</c:v>
              </c:pt>
              <c:pt idx="1">
                <c:v>R02</c:v>
              </c:pt>
              <c:pt idx="2">
                <c:v>R03</c:v>
              </c:pt>
              <c:pt idx="3">
                <c:v>R04</c:v>
              </c:pt>
              <c:pt idx="4">
                <c:v>R05</c:v>
              </c:pt>
            </c:strLit>
          </c:cat>
          <c:val>
            <c:numLit>
              <c:formatCode>General</c:formatCode>
              <c:ptCount val="5"/>
              <c:pt idx="0">
                <c:v>-1.64</c:v>
              </c:pt>
              <c:pt idx="1">
                <c:v>0.56999999999999995</c:v>
              </c:pt>
              <c:pt idx="2">
                <c:v>3.2</c:v>
              </c:pt>
              <c:pt idx="3">
                <c:v>-2.82</c:v>
              </c:pt>
              <c:pt idx="4">
                <c:v>-4.04</c:v>
              </c:pt>
            </c:numLit>
          </c:val>
          <c:smooth val="0"/>
          <c:extLst>
            <c:ext xmlns:c16="http://schemas.microsoft.com/office/drawing/2014/chart" uri="{C3380CC4-5D6E-409C-BE32-E72D297353CC}">
              <c16:uniqueId val="{00000002-F4DA-4C9D-A5AF-1A44C0207FD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v>その他会計（黒字）</c:v>
          </c:tx>
          <c:spPr>
            <a:solidFill>
              <a:srgbClr val="0000FF"/>
            </a:solidFill>
            <a:ln w="3175">
              <a:solidFill>
                <a:srgbClr val="000000"/>
              </a:solidFill>
              <a:prstDash val="solid"/>
            </a:ln>
          </c:spPr>
          <c:invertIfNegative val="0"/>
          <c:cat>
            <c:strLit>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Lit>
          </c:cat>
          <c:val>
            <c:numLit>
              <c:formatCode>General</c:formatCode>
              <c:ptCount val="10"/>
              <c:pt idx="0">
                <c:v>#N/A</c:v>
              </c:pt>
              <c:pt idx="1">
                <c:v>0</c:v>
              </c:pt>
              <c:pt idx="2">
                <c:v>#N/A</c:v>
              </c:pt>
              <c:pt idx="3">
                <c:v>0</c:v>
              </c:pt>
              <c:pt idx="4">
                <c:v>#N/A</c:v>
              </c:pt>
              <c:pt idx="5">
                <c:v>0</c:v>
              </c:pt>
              <c:pt idx="6">
                <c:v>#N/A</c:v>
              </c:pt>
              <c:pt idx="7">
                <c:v>0</c:v>
              </c:pt>
              <c:pt idx="8">
                <c:v>0</c:v>
              </c:pt>
              <c:pt idx="9">
                <c:v>0</c:v>
              </c:pt>
            </c:numLit>
          </c:val>
          <c:extLst>
            <c:ext xmlns:c16="http://schemas.microsoft.com/office/drawing/2014/chart" uri="{C3380CC4-5D6E-409C-BE32-E72D297353CC}">
              <c16:uniqueId val="{00000000-A6FE-4B69-BF7B-8054C77BD464}"/>
            </c:ext>
          </c:extLst>
        </c:ser>
        <c:ser>
          <c:idx val="1"/>
          <c:order val="1"/>
          <c:tx>
            <c:v>その他会計（赤字）</c:v>
          </c:tx>
          <c:spPr>
            <a:solidFill>
              <a:srgbClr val="FF0000"/>
            </a:solidFill>
            <a:ln w="3175">
              <a:solidFill>
                <a:srgbClr val="000000"/>
              </a:solidFill>
              <a:prstDash val="solid"/>
            </a:ln>
          </c:spPr>
          <c:invertIfNegative val="0"/>
          <c:cat>
            <c:strLit>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Lit>
          </c:cat>
          <c:val>
            <c:numLit>
              <c:formatCode>General</c:formatCode>
              <c:ptCount val="10"/>
              <c:pt idx="0">
                <c:v>0</c:v>
              </c:pt>
              <c:pt idx="1">
                <c:v>0</c:v>
              </c:pt>
              <c:pt idx="2">
                <c:v>0</c:v>
              </c:pt>
              <c:pt idx="3">
                <c:v>0</c:v>
              </c:pt>
              <c:pt idx="4">
                <c:v>0</c:v>
              </c:pt>
              <c:pt idx="5">
                <c:v>0</c:v>
              </c:pt>
              <c:pt idx="6">
                <c:v>0</c:v>
              </c:pt>
              <c:pt idx="7">
                <c:v>0</c:v>
              </c:pt>
              <c:pt idx="8">
                <c:v>0</c:v>
              </c:pt>
              <c:pt idx="9">
                <c:v>0</c:v>
              </c:pt>
            </c:numLit>
          </c:val>
          <c:extLst>
            <c:ext xmlns:c16="http://schemas.microsoft.com/office/drawing/2014/chart" uri="{C3380CC4-5D6E-409C-BE32-E72D297353CC}">
              <c16:uniqueId val="{00000001-A6FE-4B69-BF7B-8054C77BD464}"/>
            </c:ext>
          </c:extLst>
        </c:ser>
        <c:ser>
          <c:idx val="2"/>
          <c:order val="2"/>
          <c:tx>
            <c:v>鶴瀬駅西口土地区画整理事業特別会計</c:v>
          </c:tx>
          <c:spPr>
            <a:solidFill>
              <a:srgbClr val="00FF00"/>
            </a:solidFill>
            <a:ln w="3175">
              <a:solidFill>
                <a:srgbClr val="000000"/>
              </a:solidFill>
              <a:prstDash val="solid"/>
            </a:ln>
          </c:spPr>
          <c:invertIfNegative val="0"/>
          <c:cat>
            <c:strLit>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Lit>
          </c:cat>
          <c:val>
            <c:numLit>
              <c:formatCode>General</c:formatCode>
              <c:ptCount val="10"/>
              <c:pt idx="0">
                <c:v>#N/A</c:v>
              </c:pt>
              <c:pt idx="1">
                <c:v>0.08</c:v>
              </c:pt>
              <c:pt idx="2">
                <c:v>#N/A</c:v>
              </c:pt>
              <c:pt idx="3">
                <c:v>0.31</c:v>
              </c:pt>
              <c:pt idx="4">
                <c:v>#N/A</c:v>
              </c:pt>
              <c:pt idx="5">
                <c:v>0.03</c:v>
              </c:pt>
              <c:pt idx="6">
                <c:v>#N/A</c:v>
              </c:pt>
              <c:pt idx="7">
                <c:v>0</c:v>
              </c:pt>
              <c:pt idx="8">
                <c:v>#N/A</c:v>
              </c:pt>
              <c:pt idx="9">
                <c:v>0</c:v>
              </c:pt>
            </c:numLit>
          </c:val>
          <c:extLst>
            <c:ext xmlns:c16="http://schemas.microsoft.com/office/drawing/2014/chart" uri="{C3380CC4-5D6E-409C-BE32-E72D297353CC}">
              <c16:uniqueId val="{00000002-A6FE-4B69-BF7B-8054C77BD464}"/>
            </c:ext>
          </c:extLst>
        </c:ser>
        <c:ser>
          <c:idx val="3"/>
          <c:order val="3"/>
          <c:tx>
            <c:v>鶴瀬駅東口土地区画整理事業特別会計</c:v>
          </c:tx>
          <c:spPr>
            <a:solidFill>
              <a:srgbClr val="800080"/>
            </a:solidFill>
            <a:ln w="3175">
              <a:solidFill>
                <a:srgbClr val="000000"/>
              </a:solidFill>
              <a:prstDash val="solid"/>
            </a:ln>
          </c:spPr>
          <c:invertIfNegative val="0"/>
          <c:cat>
            <c:strLit>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Lit>
          </c:cat>
          <c:val>
            <c:numLit>
              <c:formatCode>General</c:formatCode>
              <c:ptCount val="10"/>
              <c:pt idx="0">
                <c:v>#N/A</c:v>
              </c:pt>
              <c:pt idx="1">
                <c:v>0.03</c:v>
              </c:pt>
              <c:pt idx="2">
                <c:v>#N/A</c:v>
              </c:pt>
              <c:pt idx="3">
                <c:v>0.22</c:v>
              </c:pt>
              <c:pt idx="4">
                <c:v>#N/A</c:v>
              </c:pt>
              <c:pt idx="5">
                <c:v>0.03</c:v>
              </c:pt>
              <c:pt idx="6">
                <c:v>#N/A</c:v>
              </c:pt>
              <c:pt idx="7">
                <c:v>0.01</c:v>
              </c:pt>
              <c:pt idx="8">
                <c:v>#N/A</c:v>
              </c:pt>
              <c:pt idx="9">
                <c:v>0.01</c:v>
              </c:pt>
            </c:numLit>
          </c:val>
          <c:extLst>
            <c:ext xmlns:c16="http://schemas.microsoft.com/office/drawing/2014/chart" uri="{C3380CC4-5D6E-409C-BE32-E72D297353CC}">
              <c16:uniqueId val="{00000003-A6FE-4B69-BF7B-8054C77BD464}"/>
            </c:ext>
          </c:extLst>
        </c:ser>
        <c:ser>
          <c:idx val="4"/>
          <c:order val="4"/>
          <c:tx>
            <c:v>後期高齢者医療事業特別会計</c:v>
          </c:tx>
          <c:spPr>
            <a:solidFill>
              <a:srgbClr val="FFFF00"/>
            </a:solidFill>
            <a:ln w="3175">
              <a:solidFill>
                <a:srgbClr val="000000"/>
              </a:solidFill>
              <a:prstDash val="solid"/>
            </a:ln>
          </c:spPr>
          <c:invertIfNegative val="0"/>
          <c:cat>
            <c:strLit>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Lit>
          </c:cat>
          <c:val>
            <c:numLit>
              <c:formatCode>General</c:formatCode>
              <c:ptCount val="10"/>
              <c:pt idx="0">
                <c:v>#N/A</c:v>
              </c:pt>
              <c:pt idx="1">
                <c:v>0.01</c:v>
              </c:pt>
              <c:pt idx="2">
                <c:v>#N/A</c:v>
              </c:pt>
              <c:pt idx="3">
                <c:v>0</c:v>
              </c:pt>
              <c:pt idx="4">
                <c:v>#N/A</c:v>
              </c:pt>
              <c:pt idx="5">
                <c:v>0.01</c:v>
              </c:pt>
              <c:pt idx="6">
                <c:v>#N/A</c:v>
              </c:pt>
              <c:pt idx="7">
                <c:v>0.01</c:v>
              </c:pt>
              <c:pt idx="8">
                <c:v>#N/A</c:v>
              </c:pt>
              <c:pt idx="9">
                <c:v>0.01</c:v>
              </c:pt>
            </c:numLit>
          </c:val>
          <c:extLst>
            <c:ext xmlns:c16="http://schemas.microsoft.com/office/drawing/2014/chart" uri="{C3380CC4-5D6E-409C-BE32-E72D297353CC}">
              <c16:uniqueId val="{00000004-A6FE-4B69-BF7B-8054C77BD464}"/>
            </c:ext>
          </c:extLst>
        </c:ser>
        <c:ser>
          <c:idx val="5"/>
          <c:order val="5"/>
          <c:tx>
            <c:v>国民健康保険特別会計（事業勘定）</c:v>
          </c:tx>
          <c:spPr>
            <a:solidFill>
              <a:srgbClr val="FF6600"/>
            </a:solidFill>
            <a:ln w="3175">
              <a:solidFill>
                <a:srgbClr val="000000"/>
              </a:solidFill>
              <a:prstDash val="solid"/>
            </a:ln>
          </c:spPr>
          <c:invertIfNegative val="0"/>
          <c:cat>
            <c:strLit>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Lit>
          </c:cat>
          <c:val>
            <c:numLit>
              <c:formatCode>General</c:formatCode>
              <c:ptCount val="10"/>
              <c:pt idx="0">
                <c:v>#N/A</c:v>
              </c:pt>
              <c:pt idx="1">
                <c:v>0.18</c:v>
              </c:pt>
              <c:pt idx="2">
                <c:v>#N/A</c:v>
              </c:pt>
              <c:pt idx="3">
                <c:v>0.2</c:v>
              </c:pt>
              <c:pt idx="4">
                <c:v>#N/A</c:v>
              </c:pt>
              <c:pt idx="5">
                <c:v>0.24</c:v>
              </c:pt>
              <c:pt idx="6">
                <c:v>#N/A</c:v>
              </c:pt>
              <c:pt idx="7">
                <c:v>0.18</c:v>
              </c:pt>
              <c:pt idx="8">
                <c:v>#N/A</c:v>
              </c:pt>
              <c:pt idx="9">
                <c:v>0.06</c:v>
              </c:pt>
            </c:numLit>
          </c:val>
          <c:extLst>
            <c:ext xmlns:c16="http://schemas.microsoft.com/office/drawing/2014/chart" uri="{C3380CC4-5D6E-409C-BE32-E72D297353CC}">
              <c16:uniqueId val="{00000005-A6FE-4B69-BF7B-8054C77BD464}"/>
            </c:ext>
          </c:extLst>
        </c:ser>
        <c:ser>
          <c:idx val="6"/>
          <c:order val="6"/>
          <c:tx>
            <c:v>介護保険特別会計</c:v>
          </c:tx>
          <c:spPr>
            <a:solidFill>
              <a:srgbClr val="9999FF"/>
            </a:solidFill>
            <a:ln w="3175">
              <a:solidFill>
                <a:srgbClr val="000000"/>
              </a:solidFill>
              <a:prstDash val="solid"/>
            </a:ln>
          </c:spPr>
          <c:invertIfNegative val="0"/>
          <c:cat>
            <c:strLit>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Lit>
          </c:cat>
          <c:val>
            <c:numLit>
              <c:formatCode>General</c:formatCode>
              <c:ptCount val="10"/>
              <c:pt idx="0">
                <c:v>#N/A</c:v>
              </c:pt>
              <c:pt idx="1">
                <c:v>0.21</c:v>
              </c:pt>
              <c:pt idx="2">
                <c:v>#N/A</c:v>
              </c:pt>
              <c:pt idx="3">
                <c:v>1.23</c:v>
              </c:pt>
              <c:pt idx="4">
                <c:v>#N/A</c:v>
              </c:pt>
              <c:pt idx="5">
                <c:v>1.3</c:v>
              </c:pt>
              <c:pt idx="6">
                <c:v>#N/A</c:v>
              </c:pt>
              <c:pt idx="7">
                <c:v>1.35</c:v>
              </c:pt>
              <c:pt idx="8">
                <c:v>#N/A</c:v>
              </c:pt>
              <c:pt idx="9">
                <c:v>1.22</c:v>
              </c:pt>
            </c:numLit>
          </c:val>
          <c:extLst>
            <c:ext xmlns:c16="http://schemas.microsoft.com/office/drawing/2014/chart" uri="{C3380CC4-5D6E-409C-BE32-E72D297353CC}">
              <c16:uniqueId val="{00000006-A6FE-4B69-BF7B-8054C77BD464}"/>
            </c:ext>
          </c:extLst>
        </c:ser>
        <c:ser>
          <c:idx val="7"/>
          <c:order val="7"/>
          <c:tx>
            <c:v>一般会計</c:v>
          </c:tx>
          <c:spPr>
            <a:solidFill>
              <a:srgbClr val="008000"/>
            </a:solidFill>
            <a:ln w="3175">
              <a:solidFill>
                <a:srgbClr val="000000"/>
              </a:solidFill>
              <a:prstDash val="solid"/>
            </a:ln>
          </c:spPr>
          <c:invertIfNegative val="0"/>
          <c:cat>
            <c:strLit>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Lit>
          </c:cat>
          <c:val>
            <c:numLit>
              <c:formatCode>General</c:formatCode>
              <c:ptCount val="10"/>
              <c:pt idx="0">
                <c:v>#N/A</c:v>
              </c:pt>
              <c:pt idx="1">
                <c:v>3.19</c:v>
              </c:pt>
              <c:pt idx="2">
                <c:v>#N/A</c:v>
              </c:pt>
              <c:pt idx="3">
                <c:v>3.28</c:v>
              </c:pt>
              <c:pt idx="4">
                <c:v>#N/A</c:v>
              </c:pt>
              <c:pt idx="5">
                <c:v>6.69</c:v>
              </c:pt>
              <c:pt idx="6">
                <c:v>#N/A</c:v>
              </c:pt>
              <c:pt idx="7">
                <c:v>4.0599999999999996</c:v>
              </c:pt>
              <c:pt idx="8">
                <c:v>#N/A</c:v>
              </c:pt>
              <c:pt idx="9">
                <c:v>3.48</c:v>
              </c:pt>
            </c:numLit>
          </c:val>
          <c:extLst>
            <c:ext xmlns:c16="http://schemas.microsoft.com/office/drawing/2014/chart" uri="{C3380CC4-5D6E-409C-BE32-E72D297353CC}">
              <c16:uniqueId val="{00000007-A6FE-4B69-BF7B-8054C77BD464}"/>
            </c:ext>
          </c:extLst>
        </c:ser>
        <c:ser>
          <c:idx val="8"/>
          <c:order val="8"/>
          <c:tx>
            <c:v>下水道事業会計</c:v>
          </c:tx>
          <c:spPr>
            <a:solidFill>
              <a:srgbClr val="00FFFF"/>
            </a:solidFill>
            <a:ln w="3175">
              <a:solidFill>
                <a:srgbClr val="000000"/>
              </a:solidFill>
              <a:prstDash val="solid"/>
            </a:ln>
          </c:spPr>
          <c:invertIfNegative val="0"/>
          <c:cat>
            <c:strLit>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Lit>
          </c:cat>
          <c:val>
            <c:numLit>
              <c:formatCode>General</c:formatCode>
              <c:ptCount val="10"/>
              <c:pt idx="0">
                <c:v>#N/A</c:v>
              </c:pt>
              <c:pt idx="1">
                <c:v>2.94</c:v>
              </c:pt>
              <c:pt idx="2">
                <c:v>#N/A</c:v>
              </c:pt>
              <c:pt idx="3">
                <c:v>3.37</c:v>
              </c:pt>
              <c:pt idx="4">
                <c:v>#N/A</c:v>
              </c:pt>
              <c:pt idx="5">
                <c:v>3.38</c:v>
              </c:pt>
              <c:pt idx="6">
                <c:v>#N/A</c:v>
              </c:pt>
              <c:pt idx="7">
                <c:v>3.94</c:v>
              </c:pt>
              <c:pt idx="8">
                <c:v>#N/A</c:v>
              </c:pt>
              <c:pt idx="9">
                <c:v>4.41</c:v>
              </c:pt>
            </c:numLit>
          </c:val>
          <c:extLst>
            <c:ext xmlns:c16="http://schemas.microsoft.com/office/drawing/2014/chart" uri="{C3380CC4-5D6E-409C-BE32-E72D297353CC}">
              <c16:uniqueId val="{00000008-A6FE-4B69-BF7B-8054C77BD464}"/>
            </c:ext>
          </c:extLst>
        </c:ser>
        <c:ser>
          <c:idx val="9"/>
          <c:order val="9"/>
          <c:tx>
            <c:v>水道事業会計</c:v>
          </c:tx>
          <c:spPr>
            <a:solidFill>
              <a:srgbClr val="FF8080"/>
            </a:solidFill>
            <a:ln w="3175">
              <a:solidFill>
                <a:srgbClr val="000000"/>
              </a:solidFill>
              <a:prstDash val="solid"/>
            </a:ln>
          </c:spPr>
          <c:invertIfNegative val="0"/>
          <c:cat>
            <c:strLit>
              <c:ptCount val="10"/>
              <c:pt idx="0">
                <c:v>R01 赤字額</c:v>
              </c:pt>
              <c:pt idx="1">
                <c:v>R01 黒字額</c:v>
              </c:pt>
              <c:pt idx="2">
                <c:v>R02 赤字額</c:v>
              </c:pt>
              <c:pt idx="3">
                <c:v>R02 黒字額</c:v>
              </c:pt>
              <c:pt idx="4">
                <c:v>R03 赤字額</c:v>
              </c:pt>
              <c:pt idx="5">
                <c:v>R03 黒字額</c:v>
              </c:pt>
              <c:pt idx="6">
                <c:v>R04 赤字額</c:v>
              </c:pt>
              <c:pt idx="7">
                <c:v>R04 黒字額</c:v>
              </c:pt>
              <c:pt idx="8">
                <c:v>R05 赤字額</c:v>
              </c:pt>
              <c:pt idx="9">
                <c:v>R05 黒字額</c:v>
              </c:pt>
            </c:strLit>
          </c:cat>
          <c:val>
            <c:numLit>
              <c:formatCode>General</c:formatCode>
              <c:ptCount val="10"/>
              <c:pt idx="0">
                <c:v>#N/A</c:v>
              </c:pt>
              <c:pt idx="1">
                <c:v>6.72</c:v>
              </c:pt>
              <c:pt idx="2">
                <c:v>#N/A</c:v>
              </c:pt>
              <c:pt idx="3">
                <c:v>6.77</c:v>
              </c:pt>
              <c:pt idx="4">
                <c:v>#N/A</c:v>
              </c:pt>
              <c:pt idx="5">
                <c:v>6.82</c:v>
              </c:pt>
              <c:pt idx="6">
                <c:v>#N/A</c:v>
              </c:pt>
              <c:pt idx="7">
                <c:v>8.69</c:v>
              </c:pt>
              <c:pt idx="8">
                <c:v>#N/A</c:v>
              </c:pt>
              <c:pt idx="9">
                <c:v>9.3800000000000008</c:v>
              </c:pt>
            </c:numLit>
          </c:val>
          <c:extLst>
            <c:ext xmlns:c16="http://schemas.microsoft.com/office/drawing/2014/chart" uri="{C3380CC4-5D6E-409C-BE32-E72D297353CC}">
              <c16:uniqueId val="{00000009-A6FE-4B69-BF7B-8054C77BD46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2800</c:v>
                </c:pt>
                <c:pt idx="5">
                  <c:v>2854</c:v>
                </c:pt>
                <c:pt idx="8">
                  <c:v>2790</c:v>
                </c:pt>
                <c:pt idx="11">
                  <c:v>2786</c:v>
                </c:pt>
                <c:pt idx="14">
                  <c:v>2527</c:v>
                </c:pt>
              </c:numCache>
            </c:numRef>
          </c:val>
          <c:extLst>
            <c:ext xmlns:c16="http://schemas.microsoft.com/office/drawing/2014/chart" uri="{C3380CC4-5D6E-409C-BE32-E72D297353CC}">
              <c16:uniqueId val="{00000000-B0D4-4378-A874-C6139A36708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0D4-4378-A874-C6139A36708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36</c:v>
                </c:pt>
                <c:pt idx="3">
                  <c:v>36</c:v>
                </c:pt>
                <c:pt idx="6">
                  <c:v>49</c:v>
                </c:pt>
                <c:pt idx="9">
                  <c:v>36</c:v>
                </c:pt>
                <c:pt idx="12">
                  <c:v>0</c:v>
                </c:pt>
              </c:numCache>
            </c:numRef>
          </c:val>
          <c:extLst>
            <c:ext xmlns:c16="http://schemas.microsoft.com/office/drawing/2014/chart" uri="{C3380CC4-5D6E-409C-BE32-E72D297353CC}">
              <c16:uniqueId val="{00000002-B0D4-4378-A874-C6139A36708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245</c:v>
                </c:pt>
                <c:pt idx="3">
                  <c:v>226</c:v>
                </c:pt>
                <c:pt idx="6">
                  <c:v>239</c:v>
                </c:pt>
                <c:pt idx="9">
                  <c:v>190</c:v>
                </c:pt>
                <c:pt idx="12">
                  <c:v>225</c:v>
                </c:pt>
              </c:numCache>
            </c:numRef>
          </c:val>
          <c:extLst>
            <c:ext xmlns:c16="http://schemas.microsoft.com/office/drawing/2014/chart" uri="{C3380CC4-5D6E-409C-BE32-E72D297353CC}">
              <c16:uniqueId val="{00000003-B0D4-4378-A874-C6139A36708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339</c:v>
                </c:pt>
                <c:pt idx="3">
                  <c:v>338</c:v>
                </c:pt>
                <c:pt idx="6">
                  <c:v>288</c:v>
                </c:pt>
                <c:pt idx="9">
                  <c:v>285</c:v>
                </c:pt>
                <c:pt idx="12">
                  <c:v>286</c:v>
                </c:pt>
              </c:numCache>
            </c:numRef>
          </c:val>
          <c:extLst>
            <c:ext xmlns:c16="http://schemas.microsoft.com/office/drawing/2014/chart" uri="{C3380CC4-5D6E-409C-BE32-E72D297353CC}">
              <c16:uniqueId val="{00000004-B0D4-4378-A874-C6139A36708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D4-4378-A874-C6139A36708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0D4-4378-A874-C6139A36708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2613</c:v>
                </c:pt>
                <c:pt idx="3">
                  <c:v>2695</c:v>
                </c:pt>
                <c:pt idx="6">
                  <c:v>2803</c:v>
                </c:pt>
                <c:pt idx="9">
                  <c:v>2772</c:v>
                </c:pt>
                <c:pt idx="12">
                  <c:v>2775</c:v>
                </c:pt>
              </c:numCache>
            </c:numRef>
          </c:val>
          <c:extLst>
            <c:ext xmlns:c16="http://schemas.microsoft.com/office/drawing/2014/chart" uri="{C3380CC4-5D6E-409C-BE32-E72D297353CC}">
              <c16:uniqueId val="{00000007-B0D4-4378-A874-C6139A36708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433</c:v>
                </c:pt>
                <c:pt idx="2">
                  <c:v>#N/A</c:v>
                </c:pt>
                <c:pt idx="3">
                  <c:v>#N/A</c:v>
                </c:pt>
                <c:pt idx="4">
                  <c:v>441</c:v>
                </c:pt>
                <c:pt idx="5">
                  <c:v>#N/A</c:v>
                </c:pt>
                <c:pt idx="6">
                  <c:v>#N/A</c:v>
                </c:pt>
                <c:pt idx="7">
                  <c:v>589</c:v>
                </c:pt>
                <c:pt idx="8">
                  <c:v>#N/A</c:v>
                </c:pt>
                <c:pt idx="9">
                  <c:v>#N/A</c:v>
                </c:pt>
                <c:pt idx="10">
                  <c:v>497</c:v>
                </c:pt>
                <c:pt idx="11">
                  <c:v>#N/A</c:v>
                </c:pt>
                <c:pt idx="12">
                  <c:v>#N/A</c:v>
                </c:pt>
                <c:pt idx="13">
                  <c:v>759</c:v>
                </c:pt>
                <c:pt idx="14">
                  <c:v>#N/A</c:v>
                </c:pt>
              </c:numCache>
            </c:numRef>
          </c:val>
          <c:smooth val="0"/>
          <c:extLst>
            <c:ext xmlns:c16="http://schemas.microsoft.com/office/drawing/2014/chart" uri="{C3380CC4-5D6E-409C-BE32-E72D297353CC}">
              <c16:uniqueId val="{00000008-B0D4-4378-A874-C6139A36708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23916</c:v>
                </c:pt>
                <c:pt idx="5">
                  <c:v>24088</c:v>
                </c:pt>
                <c:pt idx="8">
                  <c:v>24271</c:v>
                </c:pt>
                <c:pt idx="11">
                  <c:v>23672</c:v>
                </c:pt>
                <c:pt idx="14">
                  <c:v>22772</c:v>
                </c:pt>
              </c:numCache>
            </c:numRef>
          </c:val>
          <c:extLst>
            <c:ext xmlns:c16="http://schemas.microsoft.com/office/drawing/2014/chart" uri="{C3380CC4-5D6E-409C-BE32-E72D297353CC}">
              <c16:uniqueId val="{00000000-8D65-4EFE-911F-67D58D83E59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5453</c:v>
                </c:pt>
                <c:pt idx="5">
                  <c:v>5533</c:v>
                </c:pt>
                <c:pt idx="8">
                  <c:v>5711</c:v>
                </c:pt>
                <c:pt idx="11">
                  <c:v>7227</c:v>
                </c:pt>
                <c:pt idx="14">
                  <c:v>6227</c:v>
                </c:pt>
              </c:numCache>
            </c:numRef>
          </c:val>
          <c:extLst>
            <c:ext xmlns:c16="http://schemas.microsoft.com/office/drawing/2014/chart" uri="{C3380CC4-5D6E-409C-BE32-E72D297353CC}">
              <c16:uniqueId val="{00000001-8D65-4EFE-911F-67D58D83E59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7333</c:v>
                </c:pt>
                <c:pt idx="5">
                  <c:v>7530</c:v>
                </c:pt>
                <c:pt idx="8">
                  <c:v>8307</c:v>
                </c:pt>
                <c:pt idx="11">
                  <c:v>10182</c:v>
                </c:pt>
                <c:pt idx="14">
                  <c:v>10321</c:v>
                </c:pt>
              </c:numCache>
            </c:numRef>
          </c:val>
          <c:extLst>
            <c:ext xmlns:c16="http://schemas.microsoft.com/office/drawing/2014/chart" uri="{C3380CC4-5D6E-409C-BE32-E72D297353CC}">
              <c16:uniqueId val="{00000002-8D65-4EFE-911F-67D58D83E59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D65-4EFE-911F-67D58D83E59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D65-4EFE-911F-67D58D83E59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65-4EFE-911F-67D58D83E59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3312</c:v>
                </c:pt>
                <c:pt idx="3">
                  <c:v>3130</c:v>
                </c:pt>
                <c:pt idx="6">
                  <c:v>3079</c:v>
                </c:pt>
                <c:pt idx="9">
                  <c:v>3098</c:v>
                </c:pt>
                <c:pt idx="12">
                  <c:v>3113</c:v>
                </c:pt>
              </c:numCache>
            </c:numRef>
          </c:val>
          <c:extLst>
            <c:ext xmlns:c16="http://schemas.microsoft.com/office/drawing/2014/chart" uri="{C3380CC4-5D6E-409C-BE32-E72D297353CC}">
              <c16:uniqueId val="{00000006-8D65-4EFE-911F-67D58D83E59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1548</c:v>
                </c:pt>
                <c:pt idx="3">
                  <c:v>1600</c:v>
                </c:pt>
                <c:pt idx="6">
                  <c:v>1849</c:v>
                </c:pt>
                <c:pt idx="9">
                  <c:v>2296</c:v>
                </c:pt>
                <c:pt idx="12">
                  <c:v>2118</c:v>
                </c:pt>
              </c:numCache>
            </c:numRef>
          </c:val>
          <c:extLst>
            <c:ext xmlns:c16="http://schemas.microsoft.com/office/drawing/2014/chart" uri="{C3380CC4-5D6E-409C-BE32-E72D297353CC}">
              <c16:uniqueId val="{00000007-8D65-4EFE-911F-67D58D83E59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3226</c:v>
                </c:pt>
                <c:pt idx="3">
                  <c:v>2991</c:v>
                </c:pt>
                <c:pt idx="6">
                  <c:v>2851</c:v>
                </c:pt>
                <c:pt idx="9">
                  <c:v>2809</c:v>
                </c:pt>
                <c:pt idx="12">
                  <c:v>2798</c:v>
                </c:pt>
              </c:numCache>
            </c:numRef>
          </c:val>
          <c:extLst>
            <c:ext xmlns:c16="http://schemas.microsoft.com/office/drawing/2014/chart" uri="{C3380CC4-5D6E-409C-BE32-E72D297353CC}">
              <c16:uniqueId val="{00000008-8D65-4EFE-911F-67D58D83E59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88</c:v>
                </c:pt>
                <c:pt idx="3">
                  <c:v>59</c:v>
                </c:pt>
                <c:pt idx="6">
                  <c:v>29</c:v>
                </c:pt>
                <c:pt idx="9">
                  <c:v>0</c:v>
                </c:pt>
                <c:pt idx="12">
                  <c:v>0</c:v>
                </c:pt>
              </c:numCache>
            </c:numRef>
          </c:val>
          <c:extLst>
            <c:ext xmlns:c16="http://schemas.microsoft.com/office/drawing/2014/chart" uri="{C3380CC4-5D6E-409C-BE32-E72D297353CC}">
              <c16:uniqueId val="{00000009-8D65-4EFE-911F-67D58D83E59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23679</c:v>
                </c:pt>
                <c:pt idx="3">
                  <c:v>24474</c:v>
                </c:pt>
                <c:pt idx="6">
                  <c:v>24320</c:v>
                </c:pt>
                <c:pt idx="9">
                  <c:v>24766</c:v>
                </c:pt>
                <c:pt idx="12">
                  <c:v>24046</c:v>
                </c:pt>
              </c:numCache>
            </c:numRef>
          </c:val>
          <c:extLst>
            <c:ext xmlns:c16="http://schemas.microsoft.com/office/drawing/2014/chart" uri="{C3380CC4-5D6E-409C-BE32-E72D297353CC}">
              <c16:uniqueId val="{0000000A-8D65-4EFE-911F-67D58D83E59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D65-4EFE-911F-67D58D83E59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4472</c:v>
                </c:pt>
                <c:pt idx="1">
                  <c:v>5219</c:v>
                </c:pt>
                <c:pt idx="2">
                  <c:v>4865</c:v>
                </c:pt>
              </c:numCache>
            </c:numRef>
          </c:val>
          <c:extLst>
            <c:ext xmlns:c16="http://schemas.microsoft.com/office/drawing/2014/chart" uri="{C3380CC4-5D6E-409C-BE32-E72D297353CC}">
              <c16:uniqueId val="{00000000-02C0-4299-98E7-11BFB214F9E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02C0-4299-98E7-11BFB214F9E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3011</c:v>
                </c:pt>
                <c:pt idx="1">
                  <c:v>4073</c:v>
                </c:pt>
                <c:pt idx="2">
                  <c:v>4589</c:v>
                </c:pt>
              </c:numCache>
            </c:numRef>
          </c:val>
          <c:extLst>
            <c:ext xmlns:c16="http://schemas.microsoft.com/office/drawing/2014/chart" uri="{C3380CC4-5D6E-409C-BE32-E72D297353CC}">
              <c16:uniqueId val="{00000002-02C0-4299-98E7-11BFB214F9E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埼玉県富士見市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113,145
109,937
19.77
40,961,534
39,717,445
785,362
22,405,999
24,045,676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年度においては、社会保障関係経費の増や臨時財政対策債への振替額の大幅な減等による基準財政需要額の増加率が</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％となり、個人市民税や地方消費税交付金の増等による基準財政収入額の増加率</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％を上回ったことから、単年度指数、</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年平均ともに前年度より減少した。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162378</xdr:rowOff>
    </xdr:to>
    <xdr:cxnSp macro="">
      <xdr:nvCxnSpPr>
        <xdr:cNvPr id="71" name="直線コネクタ 70"/>
        <xdr:cNvCxnSpPr/>
      </xdr:nvCxnSpPr>
      <xdr:spPr>
        <a:xfrm>
          <a:off x="4114800" y="71573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152599</xdr:rowOff>
    </xdr:from>
    <xdr:ext cx="762000" cy="259045"/>
    <xdr:sp macro="" textlink="">
      <xdr:nvSpPr>
        <xdr:cNvPr id="72" name="財政力平均値テキスト"/>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127907</xdr:rowOff>
    </xdr:to>
    <xdr:cxnSp macro="">
      <xdr:nvCxnSpPr>
        <xdr:cNvPr id="74" name="直線コネクタ 73"/>
        <xdr:cNvCxnSpPr/>
      </xdr:nvCxnSpPr>
      <xdr:spPr>
        <a:xfrm>
          <a:off x="3225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76" name="テキスト ボックス 75"/>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58965</xdr:rowOff>
    </xdr:from>
    <xdr:to>
      <xdr:col>15</xdr:col>
      <xdr:colOff>82550</xdr:colOff>
      <xdr:row>41</xdr:row>
      <xdr:rowOff>93435</xdr:rowOff>
    </xdr:to>
    <xdr:cxnSp macro="">
      <xdr:nvCxnSpPr>
        <xdr:cNvPr id="77" name="直線コネクタ 76"/>
        <xdr:cNvCxnSpPr/>
      </xdr:nvCxnSpPr>
      <xdr:spPr>
        <a:xfrm>
          <a:off x="2336800" y="70884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79" name="テキスト ボックス 78"/>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58965</xdr:rowOff>
    </xdr:from>
    <xdr:to>
      <xdr:col>11</xdr:col>
      <xdr:colOff>31750</xdr:colOff>
      <xdr:row>41</xdr:row>
      <xdr:rowOff>76200</xdr:rowOff>
    </xdr:to>
    <xdr:cxnSp macro="">
      <xdr:nvCxnSpPr>
        <xdr:cNvPr id="80" name="直線コネクタ 79"/>
        <xdr:cNvCxnSpPr/>
      </xdr:nvCxnSpPr>
      <xdr:spPr>
        <a:xfrm flipV="1">
          <a:off x="1447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1" name="フローチャート: 判断 80"/>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82" name="テキスト ボックス 81"/>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83" name="フローチャート: 判断 82"/>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84" name="テキスト ボックス 83"/>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90" name="楕円 89"/>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128105</xdr:rowOff>
    </xdr:from>
    <xdr:ext cx="762000" cy="259045"/>
    <xdr:sp macro="" textlink="">
      <xdr:nvSpPr>
        <xdr:cNvPr id="91" name="財政力該当値テキスト"/>
        <xdr:cNvSpPr txBox="1"/>
      </xdr:nvSpPr>
      <xdr:spPr>
        <a:xfrm>
          <a:off x="50419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2" name="楕円 91"/>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3" name="テキスト ボックス 92"/>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5" name="テキスト ボックス 94"/>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8165</xdr:rowOff>
    </xdr:from>
    <xdr:to>
      <xdr:col>11</xdr:col>
      <xdr:colOff>82550</xdr:colOff>
      <xdr:row>41</xdr:row>
      <xdr:rowOff>109765</xdr:rowOff>
    </xdr:to>
    <xdr:sp macro="" textlink="">
      <xdr:nvSpPr>
        <xdr:cNvPr id="96" name="楕円 95"/>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97" name="テキスト ボックス 96"/>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8" name="楕円 97"/>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9" name="テキスト ボックス 98"/>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年度においては、人件費や扶助費等の義務的な支出の増による経常経費充当一般財源の増加率は</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％となり、市税や地方消費税交付金、地方交付税の増、臨時財政対策債の減等による経常一般財源と臨時財政対策債の増加率</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％を上回ったことから、経常収支比率は前年度より増加した。</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119380</xdr:rowOff>
    </xdr:from>
    <xdr:to>
      <xdr:col>23</xdr:col>
      <xdr:colOff>133350</xdr:colOff>
      <xdr:row>62</xdr:row>
      <xdr:rowOff>112014</xdr:rowOff>
    </xdr:to>
    <xdr:cxnSp macro="">
      <xdr:nvCxnSpPr>
        <xdr:cNvPr id="132" name="直線コネクタ 131"/>
        <xdr:cNvCxnSpPr/>
      </xdr:nvCxnSpPr>
      <xdr:spPr>
        <a:xfrm>
          <a:off x="4114800" y="10577830"/>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3" name="財政構造の弾力性平均値テキスト"/>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136398</xdr:rowOff>
    </xdr:from>
    <xdr:to>
      <xdr:col>19</xdr:col>
      <xdr:colOff>133350</xdr:colOff>
      <xdr:row>61</xdr:row>
      <xdr:rowOff>119380</xdr:rowOff>
    </xdr:to>
    <xdr:cxnSp macro="">
      <xdr:nvCxnSpPr>
        <xdr:cNvPr id="135" name="直線コネクタ 134"/>
        <xdr:cNvCxnSpPr/>
      </xdr:nvCxnSpPr>
      <xdr:spPr>
        <a:xfrm>
          <a:off x="3225800" y="1042339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89679</xdr:rowOff>
    </xdr:from>
    <xdr:ext cx="736600" cy="259045"/>
    <xdr:sp macro="" textlink="">
      <xdr:nvSpPr>
        <xdr:cNvPr id="137" name="テキスト ボックス 136"/>
        <xdr:cNvSpPr txBox="1"/>
      </xdr:nvSpPr>
      <xdr:spPr>
        <a:xfrm>
          <a:off x="3733800" y="10719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136398</xdr:rowOff>
    </xdr:from>
    <xdr:to>
      <xdr:col>15</xdr:col>
      <xdr:colOff>82550</xdr:colOff>
      <xdr:row>61</xdr:row>
      <xdr:rowOff>148336</xdr:rowOff>
    </xdr:to>
    <xdr:cxnSp macro="">
      <xdr:nvCxnSpPr>
        <xdr:cNvPr id="138" name="直線コネクタ 137"/>
        <xdr:cNvCxnSpPr/>
      </xdr:nvCxnSpPr>
      <xdr:spPr>
        <a:xfrm flipV="1">
          <a:off x="2336800" y="10423398"/>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111523</xdr:rowOff>
    </xdr:from>
    <xdr:ext cx="762000" cy="259045"/>
    <xdr:sp macro="" textlink="">
      <xdr:nvSpPr>
        <xdr:cNvPr id="140" name="テキスト ボックス 139"/>
        <xdr:cNvSpPr txBox="1"/>
      </xdr:nvSpPr>
      <xdr:spPr>
        <a:xfrm>
          <a:off x="2844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148336</xdr:rowOff>
    </xdr:from>
    <xdr:to>
      <xdr:col>11</xdr:col>
      <xdr:colOff>31750</xdr:colOff>
      <xdr:row>62</xdr:row>
      <xdr:rowOff>5842</xdr:rowOff>
    </xdr:to>
    <xdr:cxnSp macro="">
      <xdr:nvCxnSpPr>
        <xdr:cNvPr id="141" name="直線コネクタ 140"/>
        <xdr:cNvCxnSpPr/>
      </xdr:nvCxnSpPr>
      <xdr:spPr>
        <a:xfrm flipV="1">
          <a:off x="1447800" y="1060678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12954</xdr:rowOff>
    </xdr:from>
    <xdr:to>
      <xdr:col>11</xdr:col>
      <xdr:colOff>82550</xdr:colOff>
      <xdr:row>62</xdr:row>
      <xdr:rowOff>114554</xdr:rowOff>
    </xdr:to>
    <xdr:sp macro="" textlink="">
      <xdr:nvSpPr>
        <xdr:cNvPr id="142" name="フローチャート: 判断 141"/>
        <xdr:cNvSpPr/>
      </xdr:nvSpPr>
      <xdr:spPr>
        <a:xfrm>
          <a:off x="2286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99331</xdr:rowOff>
    </xdr:from>
    <xdr:ext cx="762000" cy="259045"/>
    <xdr:sp macro="" textlink="">
      <xdr:nvSpPr>
        <xdr:cNvPr id="143" name="テキスト ボックス 142"/>
        <xdr:cNvSpPr txBox="1"/>
      </xdr:nvSpPr>
      <xdr:spPr>
        <a:xfrm>
          <a:off x="1955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37084</xdr:rowOff>
    </xdr:from>
    <xdr:to>
      <xdr:col>7</xdr:col>
      <xdr:colOff>31750</xdr:colOff>
      <xdr:row>62</xdr:row>
      <xdr:rowOff>138684</xdr:rowOff>
    </xdr:to>
    <xdr:sp macro="" textlink="">
      <xdr:nvSpPr>
        <xdr:cNvPr id="144" name="フローチャート: 判断 143"/>
        <xdr:cNvSpPr/>
      </xdr:nvSpPr>
      <xdr:spPr>
        <a:xfrm>
          <a:off x="1397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123461</xdr:rowOff>
    </xdr:from>
    <xdr:ext cx="762000" cy="259045"/>
    <xdr:sp macro="" textlink="">
      <xdr:nvSpPr>
        <xdr:cNvPr id="145" name="テキスト ボックス 144"/>
        <xdr:cNvSpPr txBox="1"/>
      </xdr:nvSpPr>
      <xdr:spPr>
        <a:xfrm>
          <a:off x="1066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51" name="楕円 150"/>
        <xdr:cNvSpPr/>
      </xdr:nvSpPr>
      <xdr:spPr>
        <a:xfrm>
          <a:off x="49022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77741</xdr:rowOff>
    </xdr:from>
    <xdr:ext cx="762000" cy="259045"/>
    <xdr:sp macro="" textlink="">
      <xdr:nvSpPr>
        <xdr:cNvPr id="152" name="財政構造の弾力性該当値テキスト"/>
        <xdr:cNvSpPr txBox="1"/>
      </xdr:nvSpPr>
      <xdr:spPr>
        <a:xfrm>
          <a:off x="50419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68580</xdr:rowOff>
    </xdr:from>
    <xdr:to>
      <xdr:col>19</xdr:col>
      <xdr:colOff>184150</xdr:colOff>
      <xdr:row>61</xdr:row>
      <xdr:rowOff>170180</xdr:rowOff>
    </xdr:to>
    <xdr:sp macro="" textlink="">
      <xdr:nvSpPr>
        <xdr:cNvPr id="153" name="楕円 152"/>
        <xdr:cNvSpPr/>
      </xdr:nvSpPr>
      <xdr:spPr>
        <a:xfrm>
          <a:off x="4064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8907</xdr:rowOff>
    </xdr:from>
    <xdr:ext cx="736600" cy="259045"/>
    <xdr:sp macro="" textlink="">
      <xdr:nvSpPr>
        <xdr:cNvPr id="154" name="テキスト ボックス 153"/>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85598</xdr:rowOff>
    </xdr:from>
    <xdr:to>
      <xdr:col>15</xdr:col>
      <xdr:colOff>133350</xdr:colOff>
      <xdr:row>61</xdr:row>
      <xdr:rowOff>15748</xdr:rowOff>
    </xdr:to>
    <xdr:sp macro="" textlink="">
      <xdr:nvSpPr>
        <xdr:cNvPr id="155" name="楕円 154"/>
        <xdr:cNvSpPr/>
      </xdr:nvSpPr>
      <xdr:spPr>
        <a:xfrm>
          <a:off x="3175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25925</xdr:rowOff>
    </xdr:from>
    <xdr:ext cx="762000" cy="259045"/>
    <xdr:sp macro="" textlink="">
      <xdr:nvSpPr>
        <xdr:cNvPr id="156" name="テキスト ボックス 155"/>
        <xdr:cNvSpPr txBox="1"/>
      </xdr:nvSpPr>
      <xdr:spPr>
        <a:xfrm>
          <a:off x="2844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97536</xdr:rowOff>
    </xdr:from>
    <xdr:to>
      <xdr:col>11</xdr:col>
      <xdr:colOff>82550</xdr:colOff>
      <xdr:row>62</xdr:row>
      <xdr:rowOff>27686</xdr:rowOff>
    </xdr:to>
    <xdr:sp macro="" textlink="">
      <xdr:nvSpPr>
        <xdr:cNvPr id="157" name="楕円 156"/>
        <xdr:cNvSpPr/>
      </xdr:nvSpPr>
      <xdr:spPr>
        <a:xfrm>
          <a:off x="2286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37863</xdr:rowOff>
    </xdr:from>
    <xdr:ext cx="762000" cy="259045"/>
    <xdr:sp macro="" textlink="">
      <xdr:nvSpPr>
        <xdr:cNvPr id="158" name="テキスト ボックス 157"/>
        <xdr:cNvSpPr txBox="1"/>
      </xdr:nvSpPr>
      <xdr:spPr>
        <a:xfrm>
          <a:off x="1955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59" name="楕円 158"/>
        <xdr:cNvSpPr/>
      </xdr:nvSpPr>
      <xdr:spPr>
        <a:xfrm>
          <a:off x="1397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66819</xdr:rowOff>
    </xdr:from>
    <xdr:ext cx="762000" cy="259045"/>
    <xdr:sp macro="" textlink="">
      <xdr:nvSpPr>
        <xdr:cNvPr id="160" name="テキスト ボックス 159"/>
        <xdr:cNvSpPr txBox="1"/>
      </xdr:nvSpPr>
      <xdr:spPr>
        <a:xfrm>
          <a:off x="1066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人件費については、職員数の増加及び人事院勧告に伴う給料表の改定等の要因により、前年度比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％の増額となった。また、物件費については、学校給食費の公会計化に伴う賄材料費等の計上や、学校給食の調理業務等の委託化に伴う委託費用の皆増等の影響で、前年度比で</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％の増額となった。</a:t>
          </a:r>
        </a:p>
        <a:p>
          <a:r>
            <a:rPr kumimoji="1" lang="ja-JP" altLang="en-US" sz="1300">
              <a:latin typeface="ＭＳ Ｐゴシック" panose="020B0600070205080204" pitchFamily="50" charset="-128"/>
              <a:ea typeface="ＭＳ Ｐゴシック" panose="020B0600070205080204" pitchFamily="50" charset="-128"/>
            </a:rPr>
            <a:t>　今後については、職員の適正化を図りつつ、物件費についてはＤＸ関係等で決算額の増加が見込まれるため事業内容の精査や入札等競争により抑制を図る。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72059</xdr:rowOff>
    </xdr:from>
    <xdr:to>
      <xdr:col>23</xdr:col>
      <xdr:colOff>133350</xdr:colOff>
      <xdr:row>81</xdr:row>
      <xdr:rowOff>141514</xdr:rowOff>
    </xdr:to>
    <xdr:cxnSp macro="">
      <xdr:nvCxnSpPr>
        <xdr:cNvPr id="195" name="直線コネクタ 194"/>
        <xdr:cNvCxnSpPr/>
      </xdr:nvCxnSpPr>
      <xdr:spPr>
        <a:xfrm>
          <a:off x="4114800" y="13959509"/>
          <a:ext cx="838200" cy="6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32307</xdr:rowOff>
    </xdr:from>
    <xdr:ext cx="762000" cy="259045"/>
    <xdr:sp macro="" textlink="">
      <xdr:nvSpPr>
        <xdr:cNvPr id="196" name="人件費・物件費等の状況平均値テキスト"/>
        <xdr:cNvSpPr txBox="1"/>
      </xdr:nvSpPr>
      <xdr:spPr>
        <a:xfrm>
          <a:off x="5041900" y="14262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1774</xdr:rowOff>
    </xdr:from>
    <xdr:to>
      <xdr:col>19</xdr:col>
      <xdr:colOff>133350</xdr:colOff>
      <xdr:row>81</xdr:row>
      <xdr:rowOff>72059</xdr:rowOff>
    </xdr:to>
    <xdr:cxnSp macro="">
      <xdr:nvCxnSpPr>
        <xdr:cNvPr id="198" name="直線コネクタ 197"/>
        <xdr:cNvCxnSpPr/>
      </xdr:nvCxnSpPr>
      <xdr:spPr>
        <a:xfrm>
          <a:off x="3225800" y="13889224"/>
          <a:ext cx="889000" cy="7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168887</xdr:rowOff>
    </xdr:from>
    <xdr:ext cx="736600" cy="259045"/>
    <xdr:sp macro="" textlink="">
      <xdr:nvSpPr>
        <xdr:cNvPr id="200" name="テキスト ボックス 199"/>
        <xdr:cNvSpPr txBox="1"/>
      </xdr:nvSpPr>
      <xdr:spPr>
        <a:xfrm>
          <a:off x="3733800" y="143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1774</xdr:rowOff>
    </xdr:from>
    <xdr:to>
      <xdr:col>15</xdr:col>
      <xdr:colOff>82550</xdr:colOff>
      <xdr:row>81</xdr:row>
      <xdr:rowOff>13826</xdr:rowOff>
    </xdr:to>
    <xdr:cxnSp macro="">
      <xdr:nvCxnSpPr>
        <xdr:cNvPr id="201" name="直線コネクタ 200"/>
        <xdr:cNvCxnSpPr/>
      </xdr:nvCxnSpPr>
      <xdr:spPr>
        <a:xfrm flipV="1">
          <a:off x="2336800" y="13889224"/>
          <a:ext cx="889000" cy="1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106684</xdr:rowOff>
    </xdr:from>
    <xdr:ext cx="762000" cy="259045"/>
    <xdr:sp macro="" textlink="">
      <xdr:nvSpPr>
        <xdr:cNvPr id="203" name="テキスト ボックス 202"/>
        <xdr:cNvSpPr txBox="1"/>
      </xdr:nvSpPr>
      <xdr:spPr>
        <a:xfrm>
          <a:off x="2844800" y="1433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54477</xdr:rowOff>
    </xdr:from>
    <xdr:to>
      <xdr:col>11</xdr:col>
      <xdr:colOff>31750</xdr:colOff>
      <xdr:row>81</xdr:row>
      <xdr:rowOff>13826</xdr:rowOff>
    </xdr:to>
    <xdr:cxnSp macro="">
      <xdr:nvCxnSpPr>
        <xdr:cNvPr id="204" name="直線コネクタ 203"/>
        <xdr:cNvCxnSpPr/>
      </xdr:nvCxnSpPr>
      <xdr:spPr>
        <a:xfrm>
          <a:off x="1447800" y="13770477"/>
          <a:ext cx="889000" cy="13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33493</xdr:rowOff>
    </xdr:from>
    <xdr:to>
      <xdr:col>11</xdr:col>
      <xdr:colOff>82550</xdr:colOff>
      <xdr:row>84</xdr:row>
      <xdr:rowOff>135093</xdr:rowOff>
    </xdr:to>
    <xdr:sp macro="" textlink="">
      <xdr:nvSpPr>
        <xdr:cNvPr id="205" name="フローチャート: 判断 204"/>
        <xdr:cNvSpPr/>
      </xdr:nvSpPr>
      <xdr:spPr>
        <a:xfrm>
          <a:off x="2286000" y="14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119870</xdr:rowOff>
    </xdr:from>
    <xdr:ext cx="762000" cy="259045"/>
    <xdr:sp macro="" textlink="">
      <xdr:nvSpPr>
        <xdr:cNvPr id="206" name="テキスト ボックス 205"/>
        <xdr:cNvSpPr txBox="1"/>
      </xdr:nvSpPr>
      <xdr:spPr>
        <a:xfrm>
          <a:off x="1955800" y="14521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32454</xdr:rowOff>
    </xdr:from>
    <xdr:to>
      <xdr:col>7</xdr:col>
      <xdr:colOff>31750</xdr:colOff>
      <xdr:row>83</xdr:row>
      <xdr:rowOff>134054</xdr:rowOff>
    </xdr:to>
    <xdr:sp macro="" textlink="">
      <xdr:nvSpPr>
        <xdr:cNvPr id="207" name="フローチャート: 判断 206"/>
        <xdr:cNvSpPr/>
      </xdr:nvSpPr>
      <xdr:spPr>
        <a:xfrm>
          <a:off x="1397000" y="1426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118831</xdr:rowOff>
    </xdr:from>
    <xdr:ext cx="762000" cy="259045"/>
    <xdr:sp macro="" textlink="">
      <xdr:nvSpPr>
        <xdr:cNvPr id="208" name="テキスト ボックス 207"/>
        <xdr:cNvSpPr txBox="1"/>
      </xdr:nvSpPr>
      <xdr:spPr>
        <a:xfrm>
          <a:off x="1066800" y="1434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90714</xdr:rowOff>
    </xdr:from>
    <xdr:to>
      <xdr:col>23</xdr:col>
      <xdr:colOff>184150</xdr:colOff>
      <xdr:row>82</xdr:row>
      <xdr:rowOff>20864</xdr:rowOff>
    </xdr:to>
    <xdr:sp macro="" textlink="">
      <xdr:nvSpPr>
        <xdr:cNvPr id="214" name="楕円 213"/>
        <xdr:cNvSpPr/>
      </xdr:nvSpPr>
      <xdr:spPr>
        <a:xfrm>
          <a:off x="4902200" y="1397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107241</xdr:rowOff>
    </xdr:from>
    <xdr:ext cx="762000" cy="259045"/>
    <xdr:sp macro="" textlink="">
      <xdr:nvSpPr>
        <xdr:cNvPr id="215" name="人件費・物件費等の状況該当値テキスト"/>
        <xdr:cNvSpPr txBox="1"/>
      </xdr:nvSpPr>
      <xdr:spPr>
        <a:xfrm>
          <a:off x="5041900" y="1382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21259</xdr:rowOff>
    </xdr:from>
    <xdr:to>
      <xdr:col>19</xdr:col>
      <xdr:colOff>184150</xdr:colOff>
      <xdr:row>81</xdr:row>
      <xdr:rowOff>122859</xdr:rowOff>
    </xdr:to>
    <xdr:sp macro="" textlink="">
      <xdr:nvSpPr>
        <xdr:cNvPr id="216" name="楕円 215"/>
        <xdr:cNvSpPr/>
      </xdr:nvSpPr>
      <xdr:spPr>
        <a:xfrm>
          <a:off x="4064000" y="1390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133036</xdr:rowOff>
    </xdr:from>
    <xdr:ext cx="736600" cy="259045"/>
    <xdr:sp macro="" textlink="">
      <xdr:nvSpPr>
        <xdr:cNvPr id="217" name="テキスト ボックス 216"/>
        <xdr:cNvSpPr txBox="1"/>
      </xdr:nvSpPr>
      <xdr:spPr>
        <a:xfrm>
          <a:off x="3733800" y="13677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122424</xdr:rowOff>
    </xdr:from>
    <xdr:to>
      <xdr:col>15</xdr:col>
      <xdr:colOff>133350</xdr:colOff>
      <xdr:row>81</xdr:row>
      <xdr:rowOff>52574</xdr:rowOff>
    </xdr:to>
    <xdr:sp macro="" textlink="">
      <xdr:nvSpPr>
        <xdr:cNvPr id="218" name="楕円 217"/>
        <xdr:cNvSpPr/>
      </xdr:nvSpPr>
      <xdr:spPr>
        <a:xfrm>
          <a:off x="3175000" y="1383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62751</xdr:rowOff>
    </xdr:from>
    <xdr:ext cx="762000" cy="259045"/>
    <xdr:sp macro="" textlink="">
      <xdr:nvSpPr>
        <xdr:cNvPr id="219" name="テキスト ボックス 218"/>
        <xdr:cNvSpPr txBox="1"/>
      </xdr:nvSpPr>
      <xdr:spPr>
        <a:xfrm>
          <a:off x="2844800" y="1360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134476</xdr:rowOff>
    </xdr:from>
    <xdr:to>
      <xdr:col>11</xdr:col>
      <xdr:colOff>82550</xdr:colOff>
      <xdr:row>81</xdr:row>
      <xdr:rowOff>64626</xdr:rowOff>
    </xdr:to>
    <xdr:sp macro="" textlink="">
      <xdr:nvSpPr>
        <xdr:cNvPr id="220" name="楕円 219"/>
        <xdr:cNvSpPr/>
      </xdr:nvSpPr>
      <xdr:spPr>
        <a:xfrm>
          <a:off x="2286000" y="1385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74803</xdr:rowOff>
    </xdr:from>
    <xdr:ext cx="762000" cy="259045"/>
    <xdr:sp macro="" textlink="">
      <xdr:nvSpPr>
        <xdr:cNvPr id="221" name="テキスト ボックス 220"/>
        <xdr:cNvSpPr txBox="1"/>
      </xdr:nvSpPr>
      <xdr:spPr>
        <a:xfrm>
          <a:off x="1955800" y="1361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3677</xdr:rowOff>
    </xdr:from>
    <xdr:to>
      <xdr:col>7</xdr:col>
      <xdr:colOff>31750</xdr:colOff>
      <xdr:row>80</xdr:row>
      <xdr:rowOff>105277</xdr:rowOff>
    </xdr:to>
    <xdr:sp macro="" textlink="">
      <xdr:nvSpPr>
        <xdr:cNvPr id="222" name="楕円 221"/>
        <xdr:cNvSpPr/>
      </xdr:nvSpPr>
      <xdr:spPr>
        <a:xfrm>
          <a:off x="1397000" y="1371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115454</xdr:rowOff>
    </xdr:from>
    <xdr:ext cx="762000" cy="259045"/>
    <xdr:sp macro="" textlink="">
      <xdr:nvSpPr>
        <xdr:cNvPr id="223" name="テキスト ボックス 222"/>
        <xdr:cNvSpPr txBox="1"/>
      </xdr:nvSpPr>
      <xdr:spPr>
        <a:xfrm>
          <a:off x="1066800" y="1348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職員の経験年数階層の変動等による影響はあるものの、給与体系に変更がないことから昨年度と同じ水準となっている。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全国市平均や類似団体内平均は下回っているものの、今後についても、引き続き給与の適正化に努める。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117021</xdr:rowOff>
    </xdr:from>
    <xdr:to>
      <xdr:col>81</xdr:col>
      <xdr:colOff>44450</xdr:colOff>
      <xdr:row>84</xdr:row>
      <xdr:rowOff>117021</xdr:rowOff>
    </xdr:to>
    <xdr:cxnSp macro="">
      <xdr:nvCxnSpPr>
        <xdr:cNvPr id="259" name="直線コネクタ 258"/>
        <xdr:cNvCxnSpPr/>
      </xdr:nvCxnSpPr>
      <xdr:spPr>
        <a:xfrm>
          <a:off x="16179800" y="145188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72770</xdr:rowOff>
    </xdr:from>
    <xdr:ext cx="762000" cy="259045"/>
    <xdr:sp macro="" textlink="">
      <xdr:nvSpPr>
        <xdr:cNvPr id="260" name="給与水準   （国との比較）平均値テキスト"/>
        <xdr:cNvSpPr txBox="1"/>
      </xdr:nvSpPr>
      <xdr:spPr>
        <a:xfrm>
          <a:off x="17106900" y="14474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117021</xdr:rowOff>
    </xdr:from>
    <xdr:to>
      <xdr:col>77</xdr:col>
      <xdr:colOff>44450</xdr:colOff>
      <xdr:row>85</xdr:row>
      <xdr:rowOff>31750</xdr:rowOff>
    </xdr:to>
    <xdr:cxnSp macro="">
      <xdr:nvCxnSpPr>
        <xdr:cNvPr id="262" name="直線コネクタ 261"/>
        <xdr:cNvCxnSpPr/>
      </xdr:nvCxnSpPr>
      <xdr:spPr>
        <a:xfrm flipV="1">
          <a:off x="15290800" y="1451882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50091</xdr:rowOff>
    </xdr:from>
    <xdr:ext cx="736600" cy="259045"/>
    <xdr:sp macro="" textlink="">
      <xdr:nvSpPr>
        <xdr:cNvPr id="264" name="テキスト ボックス 263"/>
        <xdr:cNvSpPr txBox="1"/>
      </xdr:nvSpPr>
      <xdr:spPr>
        <a:xfrm>
          <a:off x="15798800" y="14623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31750</xdr:rowOff>
    </xdr:to>
    <xdr:cxnSp macro="">
      <xdr:nvCxnSpPr>
        <xdr:cNvPr id="265" name="直線コネクタ 264"/>
        <xdr:cNvCxnSpPr/>
      </xdr:nvCxnSpPr>
      <xdr:spPr>
        <a:xfrm>
          <a:off x="14401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117929</xdr:rowOff>
    </xdr:to>
    <xdr:cxnSp macro="">
      <xdr:nvCxnSpPr>
        <xdr:cNvPr id="268" name="直線コネクタ 267"/>
        <xdr:cNvCxnSpPr/>
      </xdr:nvCxnSpPr>
      <xdr:spPr>
        <a:xfrm flipV="1">
          <a:off x="13512800" y="1460500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14514</xdr:rowOff>
    </xdr:from>
    <xdr:to>
      <xdr:col>68</xdr:col>
      <xdr:colOff>203200</xdr:colOff>
      <xdr:row>84</xdr:row>
      <xdr:rowOff>116114</xdr:rowOff>
    </xdr:to>
    <xdr:sp macro="" textlink="">
      <xdr:nvSpPr>
        <xdr:cNvPr id="269" name="フローチャート: 判断 268"/>
        <xdr:cNvSpPr/>
      </xdr:nvSpPr>
      <xdr:spPr>
        <a:xfrm>
          <a:off x="14351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126291</xdr:rowOff>
    </xdr:from>
    <xdr:ext cx="762000" cy="259045"/>
    <xdr:sp macro="" textlink="">
      <xdr:nvSpPr>
        <xdr:cNvPr id="270" name="テキスト ボックス 269"/>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71" name="フローチャート: 判断 270"/>
        <xdr:cNvSpPr/>
      </xdr:nvSpPr>
      <xdr:spPr>
        <a:xfrm>
          <a:off x="13462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72" name="テキスト ボックス 271"/>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66221</xdr:rowOff>
    </xdr:from>
    <xdr:to>
      <xdr:col>81</xdr:col>
      <xdr:colOff>95250</xdr:colOff>
      <xdr:row>84</xdr:row>
      <xdr:rowOff>167821</xdr:rowOff>
    </xdr:to>
    <xdr:sp macro="" textlink="">
      <xdr:nvSpPr>
        <xdr:cNvPr id="278" name="楕円 277"/>
        <xdr:cNvSpPr/>
      </xdr:nvSpPr>
      <xdr:spPr>
        <a:xfrm>
          <a:off x="169672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82748</xdr:rowOff>
    </xdr:from>
    <xdr:ext cx="762000" cy="259045"/>
    <xdr:sp macro="" textlink="">
      <xdr:nvSpPr>
        <xdr:cNvPr id="279" name="給与水準   （国との比較）該当値テキスト"/>
        <xdr:cNvSpPr txBox="1"/>
      </xdr:nvSpPr>
      <xdr:spPr>
        <a:xfrm>
          <a:off x="17106900" y="1431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66221</xdr:rowOff>
    </xdr:from>
    <xdr:to>
      <xdr:col>77</xdr:col>
      <xdr:colOff>95250</xdr:colOff>
      <xdr:row>84</xdr:row>
      <xdr:rowOff>167821</xdr:rowOff>
    </xdr:to>
    <xdr:sp macro="" textlink="">
      <xdr:nvSpPr>
        <xdr:cNvPr id="280" name="楕円 279"/>
        <xdr:cNvSpPr/>
      </xdr:nvSpPr>
      <xdr:spPr>
        <a:xfrm>
          <a:off x="16129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6548</xdr:rowOff>
    </xdr:from>
    <xdr:ext cx="736600" cy="259045"/>
    <xdr:sp macro="" textlink="">
      <xdr:nvSpPr>
        <xdr:cNvPr id="281" name="テキスト ボックス 280"/>
        <xdr:cNvSpPr txBox="1"/>
      </xdr:nvSpPr>
      <xdr:spPr>
        <a:xfrm>
          <a:off x="15798800" y="14236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2" name="楕円 281"/>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83" name="テキスト ボックス 282"/>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4" name="楕円 283"/>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85" name="テキスト ボックス 284"/>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86" name="楕円 285"/>
        <xdr:cNvSpPr/>
      </xdr:nvSpPr>
      <xdr:spPr>
        <a:xfrm>
          <a:off x="13462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153506</xdr:rowOff>
    </xdr:from>
    <xdr:ext cx="762000" cy="259045"/>
    <xdr:sp macro="" textlink="">
      <xdr:nvSpPr>
        <xdr:cNvPr id="287" name="テキスト ボックス 286"/>
        <xdr:cNvSpPr txBox="1"/>
      </xdr:nvSpPr>
      <xdr:spPr>
        <a:xfrm>
          <a:off x="13131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全国平均及び埼玉県平均を大きく下回っており、類似団体内順位についてもここ数年、上位となっている。</a:t>
          </a:r>
        </a:p>
        <a:p>
          <a:r>
            <a:rPr kumimoji="1" lang="ja-JP" altLang="en-US" sz="1300">
              <a:latin typeface="ＭＳ Ｐゴシック" panose="020B0600070205080204" pitchFamily="50" charset="-128"/>
              <a:ea typeface="ＭＳ Ｐゴシック" panose="020B0600070205080204" pitchFamily="50" charset="-128"/>
            </a:rPr>
            <a:t>　職員数及び人口について、どちらも増加となったが、人口の伸び率の方が高かったため、前年度比で</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ポイント減少した。今後についても、引き続き定員の適正な管理に努める。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121391</xdr:rowOff>
    </xdr:from>
    <xdr:to>
      <xdr:col>81</xdr:col>
      <xdr:colOff>44450</xdr:colOff>
      <xdr:row>61</xdr:row>
      <xdr:rowOff>133456</xdr:rowOff>
    </xdr:to>
    <xdr:cxnSp macro="">
      <xdr:nvCxnSpPr>
        <xdr:cNvPr id="322" name="直線コネクタ 321"/>
        <xdr:cNvCxnSpPr/>
      </xdr:nvCxnSpPr>
      <xdr:spPr>
        <a:xfrm flipV="1">
          <a:off x="16179800" y="1057984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130615</xdr:rowOff>
    </xdr:from>
    <xdr:ext cx="762000" cy="259045"/>
    <xdr:sp macro="" textlink="">
      <xdr:nvSpPr>
        <xdr:cNvPr id="323" name="定員管理の状況平均値テキスト"/>
        <xdr:cNvSpPr txBox="1"/>
      </xdr:nvSpPr>
      <xdr:spPr>
        <a:xfrm>
          <a:off x="17106900" y="10760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117369</xdr:rowOff>
    </xdr:from>
    <xdr:to>
      <xdr:col>77</xdr:col>
      <xdr:colOff>44450</xdr:colOff>
      <xdr:row>61</xdr:row>
      <xdr:rowOff>133456</xdr:rowOff>
    </xdr:to>
    <xdr:cxnSp macro="">
      <xdr:nvCxnSpPr>
        <xdr:cNvPr id="325" name="直線コネクタ 324"/>
        <xdr:cNvCxnSpPr/>
      </xdr:nvCxnSpPr>
      <xdr:spPr>
        <a:xfrm>
          <a:off x="15290800" y="1057581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61400</xdr:rowOff>
    </xdr:from>
    <xdr:ext cx="736600" cy="259045"/>
    <xdr:sp macro="" textlink="">
      <xdr:nvSpPr>
        <xdr:cNvPr id="327" name="テキスト ボックス 326"/>
        <xdr:cNvSpPr txBox="1"/>
      </xdr:nvSpPr>
      <xdr:spPr>
        <a:xfrm>
          <a:off x="15798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117369</xdr:rowOff>
    </xdr:from>
    <xdr:to>
      <xdr:col>72</xdr:col>
      <xdr:colOff>203200</xdr:colOff>
      <xdr:row>61</xdr:row>
      <xdr:rowOff>119380</xdr:rowOff>
    </xdr:to>
    <xdr:cxnSp macro="">
      <xdr:nvCxnSpPr>
        <xdr:cNvPr id="328" name="直線コネクタ 327"/>
        <xdr:cNvCxnSpPr/>
      </xdr:nvCxnSpPr>
      <xdr:spPr>
        <a:xfrm flipV="1">
          <a:off x="14401800" y="1057581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49335</xdr:rowOff>
    </xdr:from>
    <xdr:ext cx="762000" cy="259045"/>
    <xdr:sp macro="" textlink="">
      <xdr:nvSpPr>
        <xdr:cNvPr id="330" name="テキスト ボックス 329"/>
        <xdr:cNvSpPr txBox="1"/>
      </xdr:nvSpPr>
      <xdr:spPr>
        <a:xfrm>
          <a:off x="14909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119380</xdr:rowOff>
    </xdr:from>
    <xdr:to>
      <xdr:col>68</xdr:col>
      <xdr:colOff>152400</xdr:colOff>
      <xdr:row>61</xdr:row>
      <xdr:rowOff>125413</xdr:rowOff>
    </xdr:to>
    <xdr:cxnSp macro="">
      <xdr:nvCxnSpPr>
        <xdr:cNvPr id="331" name="直線コネクタ 330"/>
        <xdr:cNvCxnSpPr/>
      </xdr:nvCxnSpPr>
      <xdr:spPr>
        <a:xfrm flipV="1">
          <a:off x="13512800" y="1057783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10689</xdr:rowOff>
    </xdr:from>
    <xdr:to>
      <xdr:col>68</xdr:col>
      <xdr:colOff>203200</xdr:colOff>
      <xdr:row>64</xdr:row>
      <xdr:rowOff>112289</xdr:rowOff>
    </xdr:to>
    <xdr:sp macro="" textlink="">
      <xdr:nvSpPr>
        <xdr:cNvPr id="332" name="フローチャート: 判断 331"/>
        <xdr:cNvSpPr/>
      </xdr:nvSpPr>
      <xdr:spPr>
        <a:xfrm>
          <a:off x="14351000" y="1098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97066</xdr:rowOff>
    </xdr:from>
    <xdr:ext cx="762000" cy="259045"/>
    <xdr:sp macro="" textlink="">
      <xdr:nvSpPr>
        <xdr:cNvPr id="333" name="テキスト ボックス 332"/>
        <xdr:cNvSpPr txBox="1"/>
      </xdr:nvSpPr>
      <xdr:spPr>
        <a:xfrm>
          <a:off x="14020800" y="1106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12700</xdr:rowOff>
    </xdr:from>
    <xdr:to>
      <xdr:col>64</xdr:col>
      <xdr:colOff>152400</xdr:colOff>
      <xdr:row>64</xdr:row>
      <xdr:rowOff>114300</xdr:rowOff>
    </xdr:to>
    <xdr:sp macro="" textlink="">
      <xdr:nvSpPr>
        <xdr:cNvPr id="334" name="フローチャート: 判断 333"/>
        <xdr:cNvSpPr/>
      </xdr:nvSpPr>
      <xdr:spPr>
        <a:xfrm>
          <a:off x="13462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99077</xdr:rowOff>
    </xdr:from>
    <xdr:ext cx="762000" cy="259045"/>
    <xdr:sp macro="" textlink="">
      <xdr:nvSpPr>
        <xdr:cNvPr id="335" name="テキスト ボックス 334"/>
        <xdr:cNvSpPr txBox="1"/>
      </xdr:nvSpPr>
      <xdr:spPr>
        <a:xfrm>
          <a:off x="13131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70591</xdr:rowOff>
    </xdr:from>
    <xdr:to>
      <xdr:col>81</xdr:col>
      <xdr:colOff>95250</xdr:colOff>
      <xdr:row>62</xdr:row>
      <xdr:rowOff>741</xdr:rowOff>
    </xdr:to>
    <xdr:sp macro="" textlink="">
      <xdr:nvSpPr>
        <xdr:cNvPr id="341" name="楕円 340"/>
        <xdr:cNvSpPr/>
      </xdr:nvSpPr>
      <xdr:spPr>
        <a:xfrm>
          <a:off x="16967200" y="1052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87118</xdr:rowOff>
    </xdr:from>
    <xdr:ext cx="762000" cy="259045"/>
    <xdr:sp macro="" textlink="">
      <xdr:nvSpPr>
        <xdr:cNvPr id="342" name="定員管理の状況該当値テキスト"/>
        <xdr:cNvSpPr txBox="1"/>
      </xdr:nvSpPr>
      <xdr:spPr>
        <a:xfrm>
          <a:off x="17106900" y="10374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82656</xdr:rowOff>
    </xdr:from>
    <xdr:to>
      <xdr:col>77</xdr:col>
      <xdr:colOff>95250</xdr:colOff>
      <xdr:row>62</xdr:row>
      <xdr:rowOff>12806</xdr:rowOff>
    </xdr:to>
    <xdr:sp macro="" textlink="">
      <xdr:nvSpPr>
        <xdr:cNvPr id="343" name="楕円 342"/>
        <xdr:cNvSpPr/>
      </xdr:nvSpPr>
      <xdr:spPr>
        <a:xfrm>
          <a:off x="16129000" y="1054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22983</xdr:rowOff>
    </xdr:from>
    <xdr:ext cx="736600" cy="259045"/>
    <xdr:sp macro="" textlink="">
      <xdr:nvSpPr>
        <xdr:cNvPr id="344" name="テキスト ボックス 343"/>
        <xdr:cNvSpPr txBox="1"/>
      </xdr:nvSpPr>
      <xdr:spPr>
        <a:xfrm>
          <a:off x="15798800" y="10309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66569</xdr:rowOff>
    </xdr:from>
    <xdr:to>
      <xdr:col>73</xdr:col>
      <xdr:colOff>44450</xdr:colOff>
      <xdr:row>61</xdr:row>
      <xdr:rowOff>168169</xdr:rowOff>
    </xdr:to>
    <xdr:sp macro="" textlink="">
      <xdr:nvSpPr>
        <xdr:cNvPr id="345" name="楕円 344"/>
        <xdr:cNvSpPr/>
      </xdr:nvSpPr>
      <xdr:spPr>
        <a:xfrm>
          <a:off x="15240000" y="105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6896</xdr:rowOff>
    </xdr:from>
    <xdr:ext cx="762000" cy="259045"/>
    <xdr:sp macro="" textlink="">
      <xdr:nvSpPr>
        <xdr:cNvPr id="346" name="テキスト ボックス 345"/>
        <xdr:cNvSpPr txBox="1"/>
      </xdr:nvSpPr>
      <xdr:spPr>
        <a:xfrm>
          <a:off x="14909800" y="10293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68580</xdr:rowOff>
    </xdr:from>
    <xdr:to>
      <xdr:col>68</xdr:col>
      <xdr:colOff>203200</xdr:colOff>
      <xdr:row>61</xdr:row>
      <xdr:rowOff>170180</xdr:rowOff>
    </xdr:to>
    <xdr:sp macro="" textlink="">
      <xdr:nvSpPr>
        <xdr:cNvPr id="347" name="楕円 346"/>
        <xdr:cNvSpPr/>
      </xdr:nvSpPr>
      <xdr:spPr>
        <a:xfrm>
          <a:off x="14351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8907</xdr:rowOff>
    </xdr:from>
    <xdr:ext cx="762000" cy="259045"/>
    <xdr:sp macro="" textlink="">
      <xdr:nvSpPr>
        <xdr:cNvPr id="348" name="テキスト ボックス 347"/>
        <xdr:cNvSpPr txBox="1"/>
      </xdr:nvSpPr>
      <xdr:spPr>
        <a:xfrm>
          <a:off x="14020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74613</xdr:rowOff>
    </xdr:from>
    <xdr:to>
      <xdr:col>64</xdr:col>
      <xdr:colOff>152400</xdr:colOff>
      <xdr:row>62</xdr:row>
      <xdr:rowOff>4763</xdr:rowOff>
    </xdr:to>
    <xdr:sp macro="" textlink="">
      <xdr:nvSpPr>
        <xdr:cNvPr id="349" name="楕円 348"/>
        <xdr:cNvSpPr/>
      </xdr:nvSpPr>
      <xdr:spPr>
        <a:xfrm>
          <a:off x="13462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14940</xdr:rowOff>
    </xdr:from>
    <xdr:ext cx="762000" cy="259045"/>
    <xdr:sp macro="" textlink="">
      <xdr:nvSpPr>
        <xdr:cNvPr id="350" name="テキスト ボックス 349"/>
        <xdr:cNvSpPr txBox="1"/>
      </xdr:nvSpPr>
      <xdr:spPr>
        <a:xfrm>
          <a:off x="13131800" y="1030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起債の抑制を図ってきたことにより、平成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年度以降実質公債費比率は減少を続けていたが、近年は公共施設の老朽化に伴う大規模改修工事や学校教育施設の整備に係る起債の償還額増加などにより、令和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年度以降実質公債費比率は増加傾向となっている。令和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年度については、直近の施設改修等に係る地方債の元金償還の開始に伴う公債費の増や、都市計画税の公債費への充当額の減等の影響により、実質公債費比率は前年度から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　比率は類似団体平均や健全化基準より良いものであるが、庁舎建設のほか引き続き施設の老朽化に対する整備が見込まれるため、比率が悪化しないよう努める。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68641</xdr:rowOff>
    </xdr:from>
    <xdr:to>
      <xdr:col>81</xdr:col>
      <xdr:colOff>44450</xdr:colOff>
      <xdr:row>39</xdr:row>
      <xdr:rowOff>126093</xdr:rowOff>
    </xdr:to>
    <xdr:cxnSp macro="">
      <xdr:nvCxnSpPr>
        <xdr:cNvPr id="385" name="直線コネクタ 384"/>
        <xdr:cNvCxnSpPr/>
      </xdr:nvCxnSpPr>
      <xdr:spPr>
        <a:xfrm>
          <a:off x="16179800" y="6755191"/>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6" name="公債費負担の状況平均値テキスト"/>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68641</xdr:rowOff>
    </xdr:from>
    <xdr:to>
      <xdr:col>77</xdr:col>
      <xdr:colOff>44450</xdr:colOff>
      <xdr:row>39</xdr:row>
      <xdr:rowOff>68641</xdr:rowOff>
    </xdr:to>
    <xdr:cxnSp macro="">
      <xdr:nvCxnSpPr>
        <xdr:cNvPr id="388" name="直線コネクタ 387"/>
        <xdr:cNvCxnSpPr/>
      </xdr:nvCxnSpPr>
      <xdr:spPr>
        <a:xfrm>
          <a:off x="15290800" y="67551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2618</xdr:rowOff>
    </xdr:from>
    <xdr:ext cx="736600" cy="259045"/>
    <xdr:sp macro="" textlink="">
      <xdr:nvSpPr>
        <xdr:cNvPr id="390" name="テキスト ボックス 389"/>
        <xdr:cNvSpPr txBox="1"/>
      </xdr:nvSpPr>
      <xdr:spPr>
        <a:xfrm>
          <a:off x="15798800" y="703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45659</xdr:rowOff>
    </xdr:from>
    <xdr:to>
      <xdr:col>72</xdr:col>
      <xdr:colOff>203200</xdr:colOff>
      <xdr:row>39</xdr:row>
      <xdr:rowOff>68641</xdr:rowOff>
    </xdr:to>
    <xdr:cxnSp macro="">
      <xdr:nvCxnSpPr>
        <xdr:cNvPr id="391" name="直線コネクタ 390"/>
        <xdr:cNvCxnSpPr/>
      </xdr:nvCxnSpPr>
      <xdr:spPr>
        <a:xfrm>
          <a:off x="14401800" y="67322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3" name="テキスト ボックス 392"/>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34169</xdr:rowOff>
    </xdr:from>
    <xdr:to>
      <xdr:col>68</xdr:col>
      <xdr:colOff>152400</xdr:colOff>
      <xdr:row>39</xdr:row>
      <xdr:rowOff>45659</xdr:rowOff>
    </xdr:to>
    <xdr:cxnSp macro="">
      <xdr:nvCxnSpPr>
        <xdr:cNvPr id="394" name="直線コネクタ 393"/>
        <xdr:cNvCxnSpPr/>
      </xdr:nvCxnSpPr>
      <xdr:spPr>
        <a:xfrm>
          <a:off x="13512800" y="67207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43543</xdr:rowOff>
    </xdr:from>
    <xdr:to>
      <xdr:col>68</xdr:col>
      <xdr:colOff>203200</xdr:colOff>
      <xdr:row>42</xdr:row>
      <xdr:rowOff>145143</xdr:rowOff>
    </xdr:to>
    <xdr:sp macro="" textlink="">
      <xdr:nvSpPr>
        <xdr:cNvPr id="395" name="フローチャート: 判断 394"/>
        <xdr:cNvSpPr/>
      </xdr:nvSpPr>
      <xdr:spPr>
        <a:xfrm>
          <a:off x="14351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129920</xdr:rowOff>
    </xdr:from>
    <xdr:ext cx="762000" cy="259045"/>
    <xdr:sp macro="" textlink="">
      <xdr:nvSpPr>
        <xdr:cNvPr id="396" name="テキスト ボックス 395"/>
        <xdr:cNvSpPr txBox="1"/>
      </xdr:nvSpPr>
      <xdr:spPr>
        <a:xfrm>
          <a:off x="14020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89505</xdr:rowOff>
    </xdr:from>
    <xdr:to>
      <xdr:col>64</xdr:col>
      <xdr:colOff>152400</xdr:colOff>
      <xdr:row>43</xdr:row>
      <xdr:rowOff>19655</xdr:rowOff>
    </xdr:to>
    <xdr:sp macro="" textlink="">
      <xdr:nvSpPr>
        <xdr:cNvPr id="397" name="フローチャート: 判断 396"/>
        <xdr:cNvSpPr/>
      </xdr:nvSpPr>
      <xdr:spPr>
        <a:xfrm>
          <a:off x="13462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4432</xdr:rowOff>
    </xdr:from>
    <xdr:ext cx="762000" cy="259045"/>
    <xdr:sp macro="" textlink="">
      <xdr:nvSpPr>
        <xdr:cNvPr id="398" name="テキスト ボックス 397"/>
        <xdr:cNvSpPr txBox="1"/>
      </xdr:nvSpPr>
      <xdr:spPr>
        <a:xfrm>
          <a:off x="13131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404" name="楕円 403"/>
        <xdr:cNvSpPr/>
      </xdr:nvSpPr>
      <xdr:spPr>
        <a:xfrm>
          <a:off x="16967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91820</xdr:rowOff>
    </xdr:from>
    <xdr:ext cx="762000" cy="259045"/>
    <xdr:sp macro="" textlink="">
      <xdr:nvSpPr>
        <xdr:cNvPr id="405" name="公債費負担の状況該当値テキスト"/>
        <xdr:cNvSpPr txBox="1"/>
      </xdr:nvSpPr>
      <xdr:spPr>
        <a:xfrm>
          <a:off x="17106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17841</xdr:rowOff>
    </xdr:from>
    <xdr:to>
      <xdr:col>77</xdr:col>
      <xdr:colOff>95250</xdr:colOff>
      <xdr:row>39</xdr:row>
      <xdr:rowOff>119441</xdr:rowOff>
    </xdr:to>
    <xdr:sp macro="" textlink="">
      <xdr:nvSpPr>
        <xdr:cNvPr id="406" name="楕円 405"/>
        <xdr:cNvSpPr/>
      </xdr:nvSpPr>
      <xdr:spPr>
        <a:xfrm>
          <a:off x="16129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129618</xdr:rowOff>
    </xdr:from>
    <xdr:ext cx="736600" cy="259045"/>
    <xdr:sp macro="" textlink="">
      <xdr:nvSpPr>
        <xdr:cNvPr id="407" name="テキスト ボックス 406"/>
        <xdr:cNvSpPr txBox="1"/>
      </xdr:nvSpPr>
      <xdr:spPr>
        <a:xfrm>
          <a:off x="15798800" y="647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17841</xdr:rowOff>
    </xdr:from>
    <xdr:to>
      <xdr:col>73</xdr:col>
      <xdr:colOff>44450</xdr:colOff>
      <xdr:row>39</xdr:row>
      <xdr:rowOff>119441</xdr:rowOff>
    </xdr:to>
    <xdr:sp macro="" textlink="">
      <xdr:nvSpPr>
        <xdr:cNvPr id="408" name="楕円 407"/>
        <xdr:cNvSpPr/>
      </xdr:nvSpPr>
      <xdr:spPr>
        <a:xfrm>
          <a:off x="15240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129618</xdr:rowOff>
    </xdr:from>
    <xdr:ext cx="762000" cy="259045"/>
    <xdr:sp macro="" textlink="">
      <xdr:nvSpPr>
        <xdr:cNvPr id="409" name="テキスト ボックス 408"/>
        <xdr:cNvSpPr txBox="1"/>
      </xdr:nvSpPr>
      <xdr:spPr>
        <a:xfrm>
          <a:off x="14909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166309</xdr:rowOff>
    </xdr:from>
    <xdr:to>
      <xdr:col>68</xdr:col>
      <xdr:colOff>203200</xdr:colOff>
      <xdr:row>39</xdr:row>
      <xdr:rowOff>96459</xdr:rowOff>
    </xdr:to>
    <xdr:sp macro="" textlink="">
      <xdr:nvSpPr>
        <xdr:cNvPr id="410" name="楕円 409"/>
        <xdr:cNvSpPr/>
      </xdr:nvSpPr>
      <xdr:spPr>
        <a:xfrm>
          <a:off x="14351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106636</xdr:rowOff>
    </xdr:from>
    <xdr:ext cx="762000" cy="259045"/>
    <xdr:sp macro="" textlink="">
      <xdr:nvSpPr>
        <xdr:cNvPr id="411" name="テキスト ボックス 410"/>
        <xdr:cNvSpPr txBox="1"/>
      </xdr:nvSpPr>
      <xdr:spPr>
        <a:xfrm>
          <a:off x="14020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154819</xdr:rowOff>
    </xdr:from>
    <xdr:to>
      <xdr:col>64</xdr:col>
      <xdr:colOff>152400</xdr:colOff>
      <xdr:row>39</xdr:row>
      <xdr:rowOff>84969</xdr:rowOff>
    </xdr:to>
    <xdr:sp macro="" textlink="">
      <xdr:nvSpPr>
        <xdr:cNvPr id="412" name="楕円 411"/>
        <xdr:cNvSpPr/>
      </xdr:nvSpPr>
      <xdr:spPr>
        <a:xfrm>
          <a:off x="13462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95146</xdr:rowOff>
    </xdr:from>
    <xdr:ext cx="762000" cy="259045"/>
    <xdr:sp macro="" textlink="">
      <xdr:nvSpPr>
        <xdr:cNvPr id="413" name="テキスト ボックス 412"/>
        <xdr:cNvSpPr txBox="1"/>
      </xdr:nvSpPr>
      <xdr:spPr>
        <a:xfrm>
          <a:off x="1313180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地方債残高の減や充当可能基金の増により、平成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引き続きマイナスとなっている。今後、施設の老朽化に伴う改修工事や防災関連工事の増加により地方債残高の増加も見込まれることから、事業費の削減や交付税算入のある有利な起債の活用を図り、現在の水準を維持するよう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0" name="フローチャート: 判断 44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1" name="フローチャート: 判断 45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2" name="テキスト ボックス 45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3" name="フローチャート: 判断 452"/>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4" name="テキスト ボックス 453"/>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156119</xdr:rowOff>
    </xdr:from>
    <xdr:to>
      <xdr:col>68</xdr:col>
      <xdr:colOff>203200</xdr:colOff>
      <xdr:row>18</xdr:row>
      <xdr:rowOff>86269</xdr:rowOff>
    </xdr:to>
    <xdr:sp macro="" textlink="">
      <xdr:nvSpPr>
        <xdr:cNvPr id="455" name="フローチャート: 判断 454"/>
        <xdr:cNvSpPr/>
      </xdr:nvSpPr>
      <xdr:spPr>
        <a:xfrm>
          <a:off x="14351000" y="307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96446</xdr:rowOff>
    </xdr:from>
    <xdr:ext cx="762000" cy="259045"/>
    <xdr:sp macro="" textlink="">
      <xdr:nvSpPr>
        <xdr:cNvPr id="456" name="テキスト ボックス 455"/>
        <xdr:cNvSpPr txBox="1"/>
      </xdr:nvSpPr>
      <xdr:spPr>
        <a:xfrm>
          <a:off x="14020800" y="283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29482</xdr:rowOff>
    </xdr:from>
    <xdr:to>
      <xdr:col>64</xdr:col>
      <xdr:colOff>152400</xdr:colOff>
      <xdr:row>18</xdr:row>
      <xdr:rowOff>131082</xdr:rowOff>
    </xdr:to>
    <xdr:sp macro="" textlink="">
      <xdr:nvSpPr>
        <xdr:cNvPr id="457" name="フローチャート: 判断 456"/>
        <xdr:cNvSpPr/>
      </xdr:nvSpPr>
      <xdr:spPr>
        <a:xfrm>
          <a:off x="13462000" y="31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141259</xdr:rowOff>
    </xdr:from>
    <xdr:ext cx="762000" cy="259045"/>
    <xdr:sp macro="" textlink="">
      <xdr:nvSpPr>
        <xdr:cNvPr id="458" name="テキスト ボックス 457"/>
        <xdr:cNvSpPr txBox="1"/>
      </xdr:nvSpPr>
      <xdr:spPr>
        <a:xfrm>
          <a:off x="13131800" y="288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埼玉県富士見市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113,145
109,937
19.77
40,961,534
39,717,445
785,362
22,405,999
24,045,676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員勧告に伴う給料表の改定により、一般職員の給料、期末手当及び勤勉手当が増額となったことから歳出額は増加した。一方で市税や普通交付税の経常一般財源等が歳出以上に増加したことにより、数値は前年度に比べて改善した。</a:t>
          </a:r>
        </a:p>
        <a:p>
          <a:r>
            <a:rPr kumimoji="1" lang="ja-JP" altLang="en-US" sz="1300">
              <a:latin typeface="ＭＳ Ｐゴシック" panose="020B0600070205080204" pitchFamily="50" charset="-128"/>
              <a:ea typeface="ＭＳ Ｐゴシック" panose="020B0600070205080204" pitchFamily="50" charset="-128"/>
            </a:rPr>
            <a:t>　引き続き職員の適正管理を継続し、数値の改善に努める。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33274</xdr:rowOff>
    </xdr:from>
    <xdr:to>
      <xdr:col>24</xdr:col>
      <xdr:colOff>25400</xdr:colOff>
      <xdr:row>37</xdr:row>
      <xdr:rowOff>60706</xdr:rowOff>
    </xdr:to>
    <xdr:cxnSp macro="">
      <xdr:nvCxnSpPr>
        <xdr:cNvPr id="64" name="直線コネクタ 63"/>
        <xdr:cNvCxnSpPr/>
      </xdr:nvCxnSpPr>
      <xdr:spPr>
        <a:xfrm flipV="1">
          <a:off x="3987800" y="63769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109999</xdr:rowOff>
    </xdr:from>
    <xdr:ext cx="762000" cy="259045"/>
    <xdr:sp macro="" textlink="">
      <xdr:nvSpPr>
        <xdr:cNvPr id="65" name="人件費平均値テキスト"/>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5842</xdr:rowOff>
    </xdr:from>
    <xdr:to>
      <xdr:col>19</xdr:col>
      <xdr:colOff>187325</xdr:colOff>
      <xdr:row>37</xdr:row>
      <xdr:rowOff>60706</xdr:rowOff>
    </xdr:to>
    <xdr:cxnSp macro="">
      <xdr:nvCxnSpPr>
        <xdr:cNvPr id="67" name="直線コネクタ 66"/>
        <xdr:cNvCxnSpPr/>
      </xdr:nvCxnSpPr>
      <xdr:spPr>
        <a:xfrm>
          <a:off x="3098800" y="63494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61993</xdr:rowOff>
    </xdr:from>
    <xdr:ext cx="736600" cy="259045"/>
    <xdr:sp macro="" textlink="">
      <xdr:nvSpPr>
        <xdr:cNvPr id="69" name="テキスト ボックス 68"/>
        <xdr:cNvSpPr txBox="1"/>
      </xdr:nvSpPr>
      <xdr:spPr>
        <a:xfrm>
          <a:off x="3606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5842</xdr:rowOff>
    </xdr:from>
    <xdr:to>
      <xdr:col>15</xdr:col>
      <xdr:colOff>98425</xdr:colOff>
      <xdr:row>37</xdr:row>
      <xdr:rowOff>170434</xdr:rowOff>
    </xdr:to>
    <xdr:cxnSp macro="">
      <xdr:nvCxnSpPr>
        <xdr:cNvPr id="70" name="直線コネクタ 69"/>
        <xdr:cNvCxnSpPr/>
      </xdr:nvCxnSpPr>
      <xdr:spPr>
        <a:xfrm flipV="1">
          <a:off x="2209800" y="634949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72" name="テキスト ボックス 71"/>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140716</xdr:rowOff>
    </xdr:from>
    <xdr:to>
      <xdr:col>11</xdr:col>
      <xdr:colOff>9525</xdr:colOff>
      <xdr:row>37</xdr:row>
      <xdr:rowOff>170434</xdr:rowOff>
    </xdr:to>
    <xdr:cxnSp macro="">
      <xdr:nvCxnSpPr>
        <xdr:cNvPr id="73" name="直線コネクタ 72"/>
        <xdr:cNvCxnSpPr/>
      </xdr:nvCxnSpPr>
      <xdr:spPr>
        <a:xfrm>
          <a:off x="1320800" y="631291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4" name="フローチャート: 判断 73"/>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75" name="テキスト ボックス 74"/>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77" name="テキスト ボックス 76"/>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83" name="楕円 82"/>
        <xdr:cNvSpPr/>
      </xdr:nvSpPr>
      <xdr:spPr>
        <a:xfrm>
          <a:off x="4775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170451</xdr:rowOff>
    </xdr:from>
    <xdr:ext cx="762000" cy="259045"/>
    <xdr:sp macro="" textlink="">
      <xdr:nvSpPr>
        <xdr:cNvPr id="84" name="人件費該当値テキスト"/>
        <xdr:cNvSpPr txBox="1"/>
      </xdr:nvSpPr>
      <xdr:spPr>
        <a:xfrm>
          <a:off x="4914900" y="61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9906</xdr:rowOff>
    </xdr:from>
    <xdr:to>
      <xdr:col>20</xdr:col>
      <xdr:colOff>38100</xdr:colOff>
      <xdr:row>37</xdr:row>
      <xdr:rowOff>111506</xdr:rowOff>
    </xdr:to>
    <xdr:sp macro="" textlink="">
      <xdr:nvSpPr>
        <xdr:cNvPr id="85" name="楕円 84"/>
        <xdr:cNvSpPr/>
      </xdr:nvSpPr>
      <xdr:spPr>
        <a:xfrm>
          <a:off x="3937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121683</xdr:rowOff>
    </xdr:from>
    <xdr:ext cx="736600" cy="259045"/>
    <xdr:sp macro="" textlink="">
      <xdr:nvSpPr>
        <xdr:cNvPr id="86" name="テキスト ボックス 85"/>
        <xdr:cNvSpPr txBox="1"/>
      </xdr:nvSpPr>
      <xdr:spPr>
        <a:xfrm>
          <a:off x="3606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126492</xdr:rowOff>
    </xdr:from>
    <xdr:to>
      <xdr:col>15</xdr:col>
      <xdr:colOff>149225</xdr:colOff>
      <xdr:row>37</xdr:row>
      <xdr:rowOff>56642</xdr:rowOff>
    </xdr:to>
    <xdr:sp macro="" textlink="">
      <xdr:nvSpPr>
        <xdr:cNvPr id="87" name="楕円 86"/>
        <xdr:cNvSpPr/>
      </xdr:nvSpPr>
      <xdr:spPr>
        <a:xfrm>
          <a:off x="3048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88" name="テキスト ボックス 87"/>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119634</xdr:rowOff>
    </xdr:from>
    <xdr:to>
      <xdr:col>11</xdr:col>
      <xdr:colOff>60325</xdr:colOff>
      <xdr:row>38</xdr:row>
      <xdr:rowOff>49785</xdr:rowOff>
    </xdr:to>
    <xdr:sp macro="" textlink="">
      <xdr:nvSpPr>
        <xdr:cNvPr id="89" name="楕円 88"/>
        <xdr:cNvSpPr/>
      </xdr:nvSpPr>
      <xdr:spPr>
        <a:xfrm>
          <a:off x="2159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59961</xdr:rowOff>
    </xdr:from>
    <xdr:ext cx="762000" cy="259045"/>
    <xdr:sp macro="" textlink="">
      <xdr:nvSpPr>
        <xdr:cNvPr id="90" name="テキスト ボックス 89"/>
        <xdr:cNvSpPr txBox="1"/>
      </xdr:nvSpPr>
      <xdr:spPr>
        <a:xfrm>
          <a:off x="1828800" y="623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91" name="楕円 90"/>
        <xdr:cNvSpPr/>
      </xdr:nvSpPr>
      <xdr:spPr>
        <a:xfrm>
          <a:off x="1270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92" name="テキスト ボックス 91"/>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学校給食費を公会計化したことに伴い、賄材料費を計上することとなったほか、これまでの給食センター直営による調理を委託化したため委託料が増額となったことにより数値は大きく悪化した。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昨今の物価高騰や労務単価の上昇を踏まえると、歳出額の更なる増加が見込まれるため、必要な事業の精査に努める。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135164</xdr:rowOff>
    </xdr:from>
    <xdr:to>
      <xdr:col>82</xdr:col>
      <xdr:colOff>107950</xdr:colOff>
      <xdr:row>19</xdr:row>
      <xdr:rowOff>31750</xdr:rowOff>
    </xdr:to>
    <xdr:cxnSp macro="">
      <xdr:nvCxnSpPr>
        <xdr:cNvPr id="127" name="直線コネクタ 126"/>
        <xdr:cNvCxnSpPr/>
      </xdr:nvCxnSpPr>
      <xdr:spPr>
        <a:xfrm>
          <a:off x="15671800" y="3049814"/>
          <a:ext cx="8382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8" name="物件費平均値テキスト"/>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143329</xdr:rowOff>
    </xdr:from>
    <xdr:to>
      <xdr:col>78</xdr:col>
      <xdr:colOff>69850</xdr:colOff>
      <xdr:row>17</xdr:row>
      <xdr:rowOff>135164</xdr:rowOff>
    </xdr:to>
    <xdr:cxnSp macro="">
      <xdr:nvCxnSpPr>
        <xdr:cNvPr id="130" name="直線コネクタ 129"/>
        <xdr:cNvCxnSpPr/>
      </xdr:nvCxnSpPr>
      <xdr:spPr>
        <a:xfrm>
          <a:off x="14782800" y="288652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2" name="テキスト ボックス 131"/>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143329</xdr:rowOff>
    </xdr:from>
    <xdr:to>
      <xdr:col>73</xdr:col>
      <xdr:colOff>180975</xdr:colOff>
      <xdr:row>17</xdr:row>
      <xdr:rowOff>4536</xdr:rowOff>
    </xdr:to>
    <xdr:cxnSp macro="">
      <xdr:nvCxnSpPr>
        <xdr:cNvPr id="133" name="直線コネクタ 132"/>
        <xdr:cNvCxnSpPr/>
      </xdr:nvCxnSpPr>
      <xdr:spPr>
        <a:xfrm flipV="1">
          <a:off x="13893800" y="28865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4536</xdr:rowOff>
    </xdr:from>
    <xdr:to>
      <xdr:col>69</xdr:col>
      <xdr:colOff>92075</xdr:colOff>
      <xdr:row>18</xdr:row>
      <xdr:rowOff>18143</xdr:rowOff>
    </xdr:to>
    <xdr:cxnSp macro="">
      <xdr:nvCxnSpPr>
        <xdr:cNvPr id="136" name="直線コネクタ 135"/>
        <xdr:cNvCxnSpPr/>
      </xdr:nvCxnSpPr>
      <xdr:spPr>
        <a:xfrm flipV="1">
          <a:off x="13004800" y="2919186"/>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155121</xdr:rowOff>
    </xdr:from>
    <xdr:to>
      <xdr:col>69</xdr:col>
      <xdr:colOff>142875</xdr:colOff>
      <xdr:row>16</xdr:row>
      <xdr:rowOff>85271</xdr:rowOff>
    </xdr:to>
    <xdr:sp macro="" textlink="">
      <xdr:nvSpPr>
        <xdr:cNvPr id="137" name="フローチャート: 判断 136"/>
        <xdr:cNvSpPr/>
      </xdr:nvSpPr>
      <xdr:spPr>
        <a:xfrm>
          <a:off x="13843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95448</xdr:rowOff>
    </xdr:from>
    <xdr:ext cx="762000" cy="259045"/>
    <xdr:sp macro="" textlink="">
      <xdr:nvSpPr>
        <xdr:cNvPr id="138" name="テキスト ボックス 137"/>
        <xdr:cNvSpPr txBox="1"/>
      </xdr:nvSpPr>
      <xdr:spPr>
        <a:xfrm>
          <a:off x="13512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0" name="テキスト ボックス 139"/>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152400</xdr:rowOff>
    </xdr:from>
    <xdr:to>
      <xdr:col>82</xdr:col>
      <xdr:colOff>158750</xdr:colOff>
      <xdr:row>19</xdr:row>
      <xdr:rowOff>82550</xdr:rowOff>
    </xdr:to>
    <xdr:sp macro="" textlink="">
      <xdr:nvSpPr>
        <xdr:cNvPr id="146" name="楕円 145"/>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124477</xdr:rowOff>
    </xdr:from>
    <xdr:ext cx="762000" cy="259045"/>
    <xdr:sp macro="" textlink="">
      <xdr:nvSpPr>
        <xdr:cNvPr id="147" name="物件費該当値テキスト"/>
        <xdr:cNvSpPr txBox="1"/>
      </xdr:nvSpPr>
      <xdr:spPr>
        <a:xfrm>
          <a:off x="16598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84364</xdr:rowOff>
    </xdr:from>
    <xdr:to>
      <xdr:col>78</xdr:col>
      <xdr:colOff>120650</xdr:colOff>
      <xdr:row>18</xdr:row>
      <xdr:rowOff>14514</xdr:rowOff>
    </xdr:to>
    <xdr:sp macro="" textlink="">
      <xdr:nvSpPr>
        <xdr:cNvPr id="148" name="楕円 147"/>
        <xdr:cNvSpPr/>
      </xdr:nvSpPr>
      <xdr:spPr>
        <a:xfrm>
          <a:off x="15621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170741</xdr:rowOff>
    </xdr:from>
    <xdr:ext cx="736600" cy="259045"/>
    <xdr:sp macro="" textlink="">
      <xdr:nvSpPr>
        <xdr:cNvPr id="149" name="テキスト ボックス 148"/>
        <xdr:cNvSpPr txBox="1"/>
      </xdr:nvSpPr>
      <xdr:spPr>
        <a:xfrm>
          <a:off x="15290800" y="308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92529</xdr:rowOff>
    </xdr:from>
    <xdr:to>
      <xdr:col>74</xdr:col>
      <xdr:colOff>31750</xdr:colOff>
      <xdr:row>17</xdr:row>
      <xdr:rowOff>22679</xdr:rowOff>
    </xdr:to>
    <xdr:sp macro="" textlink="">
      <xdr:nvSpPr>
        <xdr:cNvPr id="150" name="楕円 149"/>
        <xdr:cNvSpPr/>
      </xdr:nvSpPr>
      <xdr:spPr>
        <a:xfrm>
          <a:off x="14732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32856</xdr:rowOff>
    </xdr:from>
    <xdr:ext cx="762000" cy="259045"/>
    <xdr:sp macro="" textlink="">
      <xdr:nvSpPr>
        <xdr:cNvPr id="151" name="テキスト ボックス 150"/>
        <xdr:cNvSpPr txBox="1"/>
      </xdr:nvSpPr>
      <xdr:spPr>
        <a:xfrm>
          <a:off x="14401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125186</xdr:rowOff>
    </xdr:from>
    <xdr:to>
      <xdr:col>69</xdr:col>
      <xdr:colOff>142875</xdr:colOff>
      <xdr:row>17</xdr:row>
      <xdr:rowOff>55336</xdr:rowOff>
    </xdr:to>
    <xdr:sp macro="" textlink="">
      <xdr:nvSpPr>
        <xdr:cNvPr id="152" name="楕円 151"/>
        <xdr:cNvSpPr/>
      </xdr:nvSpPr>
      <xdr:spPr>
        <a:xfrm>
          <a:off x="13843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40113</xdr:rowOff>
    </xdr:from>
    <xdr:ext cx="762000" cy="259045"/>
    <xdr:sp macro="" textlink="">
      <xdr:nvSpPr>
        <xdr:cNvPr id="153" name="テキスト ボックス 152"/>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138793</xdr:rowOff>
    </xdr:from>
    <xdr:to>
      <xdr:col>65</xdr:col>
      <xdr:colOff>53975</xdr:colOff>
      <xdr:row>18</xdr:row>
      <xdr:rowOff>68943</xdr:rowOff>
    </xdr:to>
    <xdr:sp macro="" textlink="">
      <xdr:nvSpPr>
        <xdr:cNvPr id="154" name="楕円 153"/>
        <xdr:cNvSpPr/>
      </xdr:nvSpPr>
      <xdr:spPr>
        <a:xfrm>
          <a:off x="12954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53720</xdr:rowOff>
    </xdr:from>
    <xdr:ext cx="762000" cy="259045"/>
    <xdr:sp macro="" textlink="">
      <xdr:nvSpPr>
        <xdr:cNvPr id="155" name="テキスト ボックス 154"/>
        <xdr:cNvSpPr txBox="1"/>
      </xdr:nvSpPr>
      <xdr:spPr>
        <a:xfrm>
          <a:off x="12623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象者の利用増による障害介護給付費の増や、新型コロナウイルス感染症の影響による受診控えの反動により子ども医療費が増加したほか、市内保育園等の入所児童延べ人数の増により管内施設型・地域型保育給付費も増加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経常一般財源等は市税や交付税により増額となったものの、扶助費充当経常一般財源等の上昇率が上回ったため悪化となった。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扶助費の予算額は増加傾向にあるため引き続き自主財源の確保に努める。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62230</xdr:rowOff>
    </xdr:from>
    <xdr:to>
      <xdr:col>24</xdr:col>
      <xdr:colOff>25400</xdr:colOff>
      <xdr:row>58</xdr:row>
      <xdr:rowOff>12700</xdr:rowOff>
    </xdr:to>
    <xdr:cxnSp macro="">
      <xdr:nvCxnSpPr>
        <xdr:cNvPr id="188" name="直線コネクタ 187"/>
        <xdr:cNvCxnSpPr/>
      </xdr:nvCxnSpPr>
      <xdr:spPr>
        <a:xfrm>
          <a:off x="3987800" y="98348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39370</xdr:rowOff>
    </xdr:from>
    <xdr:to>
      <xdr:col>19</xdr:col>
      <xdr:colOff>187325</xdr:colOff>
      <xdr:row>57</xdr:row>
      <xdr:rowOff>62230</xdr:rowOff>
    </xdr:to>
    <xdr:cxnSp macro="">
      <xdr:nvCxnSpPr>
        <xdr:cNvPr id="191" name="直線コネクタ 190"/>
        <xdr:cNvCxnSpPr/>
      </xdr:nvCxnSpPr>
      <xdr:spPr>
        <a:xfrm>
          <a:off x="3098800" y="981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69867</xdr:rowOff>
    </xdr:from>
    <xdr:ext cx="736600" cy="259045"/>
    <xdr:sp macro="" textlink="">
      <xdr:nvSpPr>
        <xdr:cNvPr id="193" name="テキスト ボックス 192"/>
        <xdr:cNvSpPr txBox="1"/>
      </xdr:nvSpPr>
      <xdr:spPr>
        <a:xfrm>
          <a:off x="3606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39370</xdr:rowOff>
    </xdr:from>
    <xdr:to>
      <xdr:col>15</xdr:col>
      <xdr:colOff>98425</xdr:colOff>
      <xdr:row>57</xdr:row>
      <xdr:rowOff>39370</xdr:rowOff>
    </xdr:to>
    <xdr:cxnSp macro="">
      <xdr:nvCxnSpPr>
        <xdr:cNvPr id="194" name="直線コネクタ 193"/>
        <xdr:cNvCxnSpPr/>
      </xdr:nvCxnSpPr>
      <xdr:spPr>
        <a:xfrm>
          <a:off x="2209800" y="9812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31767</xdr:rowOff>
    </xdr:from>
    <xdr:ext cx="762000" cy="259045"/>
    <xdr:sp macro="" textlink="">
      <xdr:nvSpPr>
        <xdr:cNvPr id="196" name="テキスト ボックス 195"/>
        <xdr:cNvSpPr txBox="1"/>
      </xdr:nvSpPr>
      <xdr:spPr>
        <a:xfrm>
          <a:off x="2717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39370</xdr:rowOff>
    </xdr:from>
    <xdr:to>
      <xdr:col>11</xdr:col>
      <xdr:colOff>9525</xdr:colOff>
      <xdr:row>57</xdr:row>
      <xdr:rowOff>138430</xdr:rowOff>
    </xdr:to>
    <xdr:cxnSp macro="">
      <xdr:nvCxnSpPr>
        <xdr:cNvPr id="197" name="直線コネクタ 196"/>
        <xdr:cNvCxnSpPr/>
      </xdr:nvCxnSpPr>
      <xdr:spPr>
        <a:xfrm flipV="1">
          <a:off x="1320800" y="98120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137160</xdr:rowOff>
    </xdr:from>
    <xdr:to>
      <xdr:col>6</xdr:col>
      <xdr:colOff>171450</xdr:colOff>
      <xdr:row>57</xdr:row>
      <xdr:rowOff>67310</xdr:rowOff>
    </xdr:to>
    <xdr:sp macro="" textlink="">
      <xdr:nvSpPr>
        <xdr:cNvPr id="200" name="フローチャート: 判断 199"/>
        <xdr:cNvSpPr/>
      </xdr:nvSpPr>
      <xdr:spPr>
        <a:xfrm>
          <a:off x="1270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77487</xdr:rowOff>
    </xdr:from>
    <xdr:ext cx="762000" cy="259045"/>
    <xdr:sp macro="" textlink="">
      <xdr:nvSpPr>
        <xdr:cNvPr id="201" name="テキスト ボックス 200"/>
        <xdr:cNvSpPr txBox="1"/>
      </xdr:nvSpPr>
      <xdr:spPr>
        <a:xfrm>
          <a:off x="939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7" name="楕円 206"/>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08"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11430</xdr:rowOff>
    </xdr:from>
    <xdr:to>
      <xdr:col>20</xdr:col>
      <xdr:colOff>38100</xdr:colOff>
      <xdr:row>57</xdr:row>
      <xdr:rowOff>113030</xdr:rowOff>
    </xdr:to>
    <xdr:sp macro="" textlink="">
      <xdr:nvSpPr>
        <xdr:cNvPr id="209" name="楕円 208"/>
        <xdr:cNvSpPr/>
      </xdr:nvSpPr>
      <xdr:spPr>
        <a:xfrm>
          <a:off x="3937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97807</xdr:rowOff>
    </xdr:from>
    <xdr:ext cx="736600" cy="259045"/>
    <xdr:sp macro="" textlink="">
      <xdr:nvSpPr>
        <xdr:cNvPr id="210" name="テキスト ボックス 209"/>
        <xdr:cNvSpPr txBox="1"/>
      </xdr:nvSpPr>
      <xdr:spPr>
        <a:xfrm>
          <a:off x="3606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160020</xdr:rowOff>
    </xdr:from>
    <xdr:to>
      <xdr:col>15</xdr:col>
      <xdr:colOff>149225</xdr:colOff>
      <xdr:row>57</xdr:row>
      <xdr:rowOff>90170</xdr:rowOff>
    </xdr:to>
    <xdr:sp macro="" textlink="">
      <xdr:nvSpPr>
        <xdr:cNvPr id="211" name="楕円 210"/>
        <xdr:cNvSpPr/>
      </xdr:nvSpPr>
      <xdr:spPr>
        <a:xfrm>
          <a:off x="3048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74947</xdr:rowOff>
    </xdr:from>
    <xdr:ext cx="762000" cy="259045"/>
    <xdr:sp macro="" textlink="">
      <xdr:nvSpPr>
        <xdr:cNvPr id="212" name="テキスト ボックス 211"/>
        <xdr:cNvSpPr txBox="1"/>
      </xdr:nvSpPr>
      <xdr:spPr>
        <a:xfrm>
          <a:off x="2717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160020</xdr:rowOff>
    </xdr:from>
    <xdr:to>
      <xdr:col>11</xdr:col>
      <xdr:colOff>60325</xdr:colOff>
      <xdr:row>57</xdr:row>
      <xdr:rowOff>90170</xdr:rowOff>
    </xdr:to>
    <xdr:sp macro="" textlink="">
      <xdr:nvSpPr>
        <xdr:cNvPr id="213" name="楕円 212"/>
        <xdr:cNvSpPr/>
      </xdr:nvSpPr>
      <xdr:spPr>
        <a:xfrm>
          <a:off x="2159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74947</xdr:rowOff>
    </xdr:from>
    <xdr:ext cx="762000" cy="259045"/>
    <xdr:sp macro="" textlink="">
      <xdr:nvSpPr>
        <xdr:cNvPr id="214" name="テキスト ボックス 213"/>
        <xdr:cNvSpPr txBox="1"/>
      </xdr:nvSpPr>
      <xdr:spPr>
        <a:xfrm>
          <a:off x="1828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87630</xdr:rowOff>
    </xdr:from>
    <xdr:to>
      <xdr:col>6</xdr:col>
      <xdr:colOff>171450</xdr:colOff>
      <xdr:row>58</xdr:row>
      <xdr:rowOff>17780</xdr:rowOff>
    </xdr:to>
    <xdr:sp macro="" textlink="">
      <xdr:nvSpPr>
        <xdr:cNvPr id="215" name="楕円 214"/>
        <xdr:cNvSpPr/>
      </xdr:nvSpPr>
      <xdr:spPr>
        <a:xfrm>
          <a:off x="1270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2557</xdr:rowOff>
    </xdr:from>
    <xdr:ext cx="762000" cy="259045"/>
    <xdr:sp macro="" textlink="">
      <xdr:nvSpPr>
        <xdr:cNvPr id="216" name="テキスト ボックス 215"/>
        <xdr:cNvSpPr txBox="1"/>
      </xdr:nvSpPr>
      <xdr:spPr>
        <a:xfrm>
          <a:off x="939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高齢人口の増加や介護保険利用者の増により後期高齢者医療基盤安定繰出金や介護保険特別会計繰出金が増加している。また、後期高齢者医療費負担金や後期高齢者医療広域連合負担金も増加となっている。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今後も高齢化等により国民健康保険、後期高齢者医療保険及び介護保険に関する繰出金の増額が見込まれるので、適正な予算編成・執行に努める。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45357</xdr:rowOff>
    </xdr:from>
    <xdr:to>
      <xdr:col>82</xdr:col>
      <xdr:colOff>107950</xdr:colOff>
      <xdr:row>56</xdr:row>
      <xdr:rowOff>56243</xdr:rowOff>
    </xdr:to>
    <xdr:cxnSp macro="">
      <xdr:nvCxnSpPr>
        <xdr:cNvPr id="251" name="直線コネクタ 250"/>
        <xdr:cNvCxnSpPr/>
      </xdr:nvCxnSpPr>
      <xdr:spPr>
        <a:xfrm>
          <a:off x="15671800" y="96465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2012</xdr:rowOff>
    </xdr:from>
    <xdr:ext cx="762000" cy="259045"/>
    <xdr:sp macro="" textlink="">
      <xdr:nvSpPr>
        <xdr:cNvPr id="252" name="その他平均値テキスト"/>
        <xdr:cNvSpPr txBox="1"/>
      </xdr:nvSpPr>
      <xdr:spPr>
        <a:xfrm>
          <a:off x="16598900" y="9774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151493</xdr:rowOff>
    </xdr:from>
    <xdr:to>
      <xdr:col>78</xdr:col>
      <xdr:colOff>69850</xdr:colOff>
      <xdr:row>56</xdr:row>
      <xdr:rowOff>45357</xdr:rowOff>
    </xdr:to>
    <xdr:cxnSp macro="">
      <xdr:nvCxnSpPr>
        <xdr:cNvPr id="254" name="直線コネクタ 253"/>
        <xdr:cNvCxnSpPr/>
      </xdr:nvCxnSpPr>
      <xdr:spPr>
        <a:xfrm>
          <a:off x="14782800" y="9581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151493</xdr:rowOff>
    </xdr:from>
    <xdr:to>
      <xdr:col>73</xdr:col>
      <xdr:colOff>180975</xdr:colOff>
      <xdr:row>56</xdr:row>
      <xdr:rowOff>23585</xdr:rowOff>
    </xdr:to>
    <xdr:cxnSp macro="">
      <xdr:nvCxnSpPr>
        <xdr:cNvPr id="257" name="直線コネクタ 256"/>
        <xdr:cNvCxnSpPr/>
      </xdr:nvCxnSpPr>
      <xdr:spPr>
        <a:xfrm flipV="1">
          <a:off x="13893800" y="95812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168020</xdr:rowOff>
    </xdr:from>
    <xdr:ext cx="762000" cy="259045"/>
    <xdr:sp macro="" textlink="">
      <xdr:nvSpPr>
        <xdr:cNvPr id="259" name="テキスト ボックス 258"/>
        <xdr:cNvSpPr txBox="1"/>
      </xdr:nvSpPr>
      <xdr:spPr>
        <a:xfrm>
          <a:off x="14401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23585</xdr:rowOff>
    </xdr:from>
    <xdr:to>
      <xdr:col>69</xdr:col>
      <xdr:colOff>92075</xdr:colOff>
      <xdr:row>56</xdr:row>
      <xdr:rowOff>23585</xdr:rowOff>
    </xdr:to>
    <xdr:cxnSp macro="">
      <xdr:nvCxnSpPr>
        <xdr:cNvPr id="260" name="直線コネクタ 259"/>
        <xdr:cNvCxnSpPr/>
      </xdr:nvCxnSpPr>
      <xdr:spPr>
        <a:xfrm>
          <a:off x="13004800" y="962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27215</xdr:rowOff>
    </xdr:from>
    <xdr:to>
      <xdr:col>69</xdr:col>
      <xdr:colOff>142875</xdr:colOff>
      <xdr:row>56</xdr:row>
      <xdr:rowOff>128815</xdr:rowOff>
    </xdr:to>
    <xdr:sp macro="" textlink="">
      <xdr:nvSpPr>
        <xdr:cNvPr id="261" name="フローチャート: 判断 260"/>
        <xdr:cNvSpPr/>
      </xdr:nvSpPr>
      <xdr:spPr>
        <a:xfrm>
          <a:off x="13843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113592</xdr:rowOff>
    </xdr:from>
    <xdr:ext cx="762000" cy="259045"/>
    <xdr:sp macro="" textlink="">
      <xdr:nvSpPr>
        <xdr:cNvPr id="262" name="テキスト ボックス 261"/>
        <xdr:cNvSpPr txBox="1"/>
      </xdr:nvSpPr>
      <xdr:spPr>
        <a:xfrm>
          <a:off x="13512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63" name="フローチャート: 判断 262"/>
        <xdr:cNvSpPr/>
      </xdr:nvSpPr>
      <xdr:spPr>
        <a:xfrm>
          <a:off x="12954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72770</xdr:rowOff>
    </xdr:from>
    <xdr:ext cx="762000" cy="259045"/>
    <xdr:sp macro="" textlink="">
      <xdr:nvSpPr>
        <xdr:cNvPr id="264" name="テキスト ボックス 263"/>
        <xdr:cNvSpPr txBox="1"/>
      </xdr:nvSpPr>
      <xdr:spPr>
        <a:xfrm>
          <a:off x="12623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5443</xdr:rowOff>
    </xdr:from>
    <xdr:to>
      <xdr:col>82</xdr:col>
      <xdr:colOff>158750</xdr:colOff>
      <xdr:row>56</xdr:row>
      <xdr:rowOff>107043</xdr:rowOff>
    </xdr:to>
    <xdr:sp macro="" textlink="">
      <xdr:nvSpPr>
        <xdr:cNvPr id="270" name="楕円 269"/>
        <xdr:cNvSpPr/>
      </xdr:nvSpPr>
      <xdr:spPr>
        <a:xfrm>
          <a:off x="16459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21970</xdr:rowOff>
    </xdr:from>
    <xdr:ext cx="762000" cy="259045"/>
    <xdr:sp macro="" textlink="">
      <xdr:nvSpPr>
        <xdr:cNvPr id="271" name="その他該当値テキスト"/>
        <xdr:cNvSpPr txBox="1"/>
      </xdr:nvSpPr>
      <xdr:spPr>
        <a:xfrm>
          <a:off x="165989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166007</xdr:rowOff>
    </xdr:from>
    <xdr:to>
      <xdr:col>78</xdr:col>
      <xdr:colOff>120650</xdr:colOff>
      <xdr:row>56</xdr:row>
      <xdr:rowOff>96157</xdr:rowOff>
    </xdr:to>
    <xdr:sp macro="" textlink="">
      <xdr:nvSpPr>
        <xdr:cNvPr id="272" name="楕円 271"/>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106334</xdr:rowOff>
    </xdr:from>
    <xdr:ext cx="736600" cy="259045"/>
    <xdr:sp macro="" textlink="">
      <xdr:nvSpPr>
        <xdr:cNvPr id="273" name="テキスト ボックス 272"/>
        <xdr:cNvSpPr txBox="1"/>
      </xdr:nvSpPr>
      <xdr:spPr>
        <a:xfrm>
          <a:off x="15290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100693</xdr:rowOff>
    </xdr:from>
    <xdr:to>
      <xdr:col>74</xdr:col>
      <xdr:colOff>31750</xdr:colOff>
      <xdr:row>56</xdr:row>
      <xdr:rowOff>30843</xdr:rowOff>
    </xdr:to>
    <xdr:sp macro="" textlink="">
      <xdr:nvSpPr>
        <xdr:cNvPr id="274" name="楕円 273"/>
        <xdr:cNvSpPr/>
      </xdr:nvSpPr>
      <xdr:spPr>
        <a:xfrm>
          <a:off x="14732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41020</xdr:rowOff>
    </xdr:from>
    <xdr:ext cx="762000" cy="259045"/>
    <xdr:sp macro="" textlink="">
      <xdr:nvSpPr>
        <xdr:cNvPr id="275" name="テキスト ボックス 274"/>
        <xdr:cNvSpPr txBox="1"/>
      </xdr:nvSpPr>
      <xdr:spPr>
        <a:xfrm>
          <a:off x="14401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144235</xdr:rowOff>
    </xdr:from>
    <xdr:to>
      <xdr:col>69</xdr:col>
      <xdr:colOff>142875</xdr:colOff>
      <xdr:row>56</xdr:row>
      <xdr:rowOff>74385</xdr:rowOff>
    </xdr:to>
    <xdr:sp macro="" textlink="">
      <xdr:nvSpPr>
        <xdr:cNvPr id="276" name="楕円 275"/>
        <xdr:cNvSpPr/>
      </xdr:nvSpPr>
      <xdr:spPr>
        <a:xfrm>
          <a:off x="13843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84562</xdr:rowOff>
    </xdr:from>
    <xdr:ext cx="762000" cy="259045"/>
    <xdr:sp macro="" textlink="">
      <xdr:nvSpPr>
        <xdr:cNvPr id="277" name="テキスト ボックス 276"/>
        <xdr:cNvSpPr txBox="1"/>
      </xdr:nvSpPr>
      <xdr:spPr>
        <a:xfrm>
          <a:off x="13512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144235</xdr:rowOff>
    </xdr:from>
    <xdr:to>
      <xdr:col>65</xdr:col>
      <xdr:colOff>53975</xdr:colOff>
      <xdr:row>56</xdr:row>
      <xdr:rowOff>74385</xdr:rowOff>
    </xdr:to>
    <xdr:sp macro="" textlink="">
      <xdr:nvSpPr>
        <xdr:cNvPr id="278" name="楕円 277"/>
        <xdr:cNvSpPr/>
      </xdr:nvSpPr>
      <xdr:spPr>
        <a:xfrm>
          <a:off x="12954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84562</xdr:rowOff>
    </xdr:from>
    <xdr:ext cx="762000" cy="259045"/>
    <xdr:sp macro="" textlink="">
      <xdr:nvSpPr>
        <xdr:cNvPr id="279" name="テキスト ボックス 278"/>
        <xdr:cNvSpPr txBox="1"/>
      </xdr:nvSpPr>
      <xdr:spPr>
        <a:xfrm>
          <a:off x="12623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消防、ごみ、し尿処理、火葬場業務を一部事務組合で行っているため、例年類似団体の平均値を上回っている状況にある。</a:t>
          </a:r>
        </a:p>
        <a:p>
          <a:r>
            <a:rPr kumimoji="1" lang="ja-JP" altLang="en-US" sz="1300">
              <a:latin typeface="ＭＳ Ｐゴシック" panose="020B0600070205080204" pitchFamily="50" charset="-128"/>
              <a:ea typeface="ＭＳ Ｐゴシック" panose="020B0600070205080204" pitchFamily="50" charset="-128"/>
            </a:rPr>
            <a:t>　一部事務組合の施設も老朽化が進んでおり、今後大きな整備も見込まれるため、構成市町と連携し負担金の精査に努める。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24130</xdr:rowOff>
    </xdr:to>
    <xdr:cxnSp macro="">
      <xdr:nvCxnSpPr>
        <xdr:cNvPr id="310" name="直線コネクタ 309"/>
        <xdr:cNvCxnSpPr/>
      </xdr:nvCxnSpPr>
      <xdr:spPr>
        <a:xfrm>
          <a:off x="15671800" y="6367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33291</xdr:rowOff>
    </xdr:from>
    <xdr:ext cx="762000" cy="259045"/>
    <xdr:sp macro="" textlink="">
      <xdr:nvSpPr>
        <xdr:cNvPr id="311" name="補助費等平均値テキスト"/>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24130</xdr:rowOff>
    </xdr:to>
    <xdr:cxnSp macro="">
      <xdr:nvCxnSpPr>
        <xdr:cNvPr id="313" name="直線コネクタ 312"/>
        <xdr:cNvCxnSpPr/>
      </xdr:nvCxnSpPr>
      <xdr:spPr>
        <a:xfrm>
          <a:off x="14782800" y="6349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15" name="テキスト ボックス 314"/>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88138</xdr:rowOff>
    </xdr:to>
    <xdr:cxnSp macro="">
      <xdr:nvCxnSpPr>
        <xdr:cNvPr id="316" name="直線コネクタ 315"/>
        <xdr:cNvCxnSpPr/>
      </xdr:nvCxnSpPr>
      <xdr:spPr>
        <a:xfrm flipV="1">
          <a:off x="13893800" y="63494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8" name="テキスト ボックス 317"/>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37</xdr:row>
      <xdr:rowOff>88138</xdr:rowOff>
    </xdr:to>
    <xdr:cxnSp macro="">
      <xdr:nvCxnSpPr>
        <xdr:cNvPr id="319" name="直線コネクタ 318"/>
        <xdr:cNvCxnSpPr/>
      </xdr:nvCxnSpPr>
      <xdr:spPr>
        <a:xfrm>
          <a:off x="13004800" y="6431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20" name="フローチャート: 判断 319"/>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21" name="テキスト ボックス 320"/>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22" name="フローチャート: 判断 321"/>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23" name="テキスト ボックス 322"/>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29" name="楕円 328"/>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116857</xdr:rowOff>
    </xdr:from>
    <xdr:ext cx="762000" cy="259045"/>
    <xdr:sp macro="" textlink="">
      <xdr:nvSpPr>
        <xdr:cNvPr id="330" name="補助費等該当値テキスト"/>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31" name="楕円 330"/>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32" name="テキスト ボックス 331"/>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33" name="楕円 332"/>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34" name="テキスト ボックス 333"/>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35" name="楕円 334"/>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36" name="テキスト ボックス 335"/>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37" name="楕円 336"/>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38" name="テキスト ボックス 337"/>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建設事業の抑制により地方債の借入額は減少傾向となっているほか、償還開始となる元金の額が償還完了となった元金を下回ったことから比率は横ばいとなっている。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マイナス金利の解除により借入利率が上昇傾向であるほか、新庁舎整備により多額の借入れが想定されるため、引き続き借入抑制等を行い数値の維持に努める。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27939</xdr:rowOff>
    </xdr:from>
    <xdr:to>
      <xdr:col>24</xdr:col>
      <xdr:colOff>25400</xdr:colOff>
      <xdr:row>76</xdr:row>
      <xdr:rowOff>43180</xdr:rowOff>
    </xdr:to>
    <xdr:cxnSp macro="">
      <xdr:nvCxnSpPr>
        <xdr:cNvPr id="371" name="直線コネクタ 370"/>
        <xdr:cNvCxnSpPr/>
      </xdr:nvCxnSpPr>
      <xdr:spPr>
        <a:xfrm flipV="1">
          <a:off x="3987800" y="130581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72"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43180</xdr:rowOff>
    </xdr:from>
    <xdr:to>
      <xdr:col>19</xdr:col>
      <xdr:colOff>187325</xdr:colOff>
      <xdr:row>76</xdr:row>
      <xdr:rowOff>43180</xdr:rowOff>
    </xdr:to>
    <xdr:cxnSp macro="">
      <xdr:nvCxnSpPr>
        <xdr:cNvPr id="374" name="直線コネクタ 373"/>
        <xdr:cNvCxnSpPr/>
      </xdr:nvCxnSpPr>
      <xdr:spPr>
        <a:xfrm>
          <a:off x="3098800" y="13073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6" name="テキスト ボックス 375"/>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43180</xdr:rowOff>
    </xdr:from>
    <xdr:to>
      <xdr:col>15</xdr:col>
      <xdr:colOff>98425</xdr:colOff>
      <xdr:row>76</xdr:row>
      <xdr:rowOff>73661</xdr:rowOff>
    </xdr:to>
    <xdr:cxnSp macro="">
      <xdr:nvCxnSpPr>
        <xdr:cNvPr id="377" name="直線コネクタ 376"/>
        <xdr:cNvCxnSpPr/>
      </xdr:nvCxnSpPr>
      <xdr:spPr>
        <a:xfrm flipV="1">
          <a:off x="2209800" y="130733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9" name="テキスト ボックス 378"/>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73661</xdr:rowOff>
    </xdr:to>
    <xdr:cxnSp macro="">
      <xdr:nvCxnSpPr>
        <xdr:cNvPr id="380" name="直線コネクタ 379"/>
        <xdr:cNvCxnSpPr/>
      </xdr:nvCxnSpPr>
      <xdr:spPr>
        <a:xfrm>
          <a:off x="1320800" y="130886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148589</xdr:rowOff>
    </xdr:from>
    <xdr:to>
      <xdr:col>11</xdr:col>
      <xdr:colOff>60325</xdr:colOff>
      <xdr:row>78</xdr:row>
      <xdr:rowOff>78739</xdr:rowOff>
    </xdr:to>
    <xdr:sp macro="" textlink="">
      <xdr:nvSpPr>
        <xdr:cNvPr id="381" name="フローチャート: 判断 380"/>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63516</xdr:rowOff>
    </xdr:from>
    <xdr:ext cx="762000" cy="259045"/>
    <xdr:sp macro="" textlink="">
      <xdr:nvSpPr>
        <xdr:cNvPr id="382" name="テキスト ボックス 381"/>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3" name="フローチャート: 判断 382"/>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384" name="テキスト ボックス 383"/>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148589</xdr:rowOff>
    </xdr:from>
    <xdr:to>
      <xdr:col>24</xdr:col>
      <xdr:colOff>76200</xdr:colOff>
      <xdr:row>76</xdr:row>
      <xdr:rowOff>78739</xdr:rowOff>
    </xdr:to>
    <xdr:sp macro="" textlink="">
      <xdr:nvSpPr>
        <xdr:cNvPr id="390" name="楕円 389"/>
        <xdr:cNvSpPr/>
      </xdr:nvSpPr>
      <xdr:spPr>
        <a:xfrm>
          <a:off x="4775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165117</xdr:rowOff>
    </xdr:from>
    <xdr:ext cx="762000" cy="259045"/>
    <xdr:sp macro="" textlink="">
      <xdr:nvSpPr>
        <xdr:cNvPr id="391" name="公債費該当値テキスト"/>
        <xdr:cNvSpPr txBox="1"/>
      </xdr:nvSpPr>
      <xdr:spPr>
        <a:xfrm>
          <a:off x="4914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163830</xdr:rowOff>
    </xdr:from>
    <xdr:to>
      <xdr:col>20</xdr:col>
      <xdr:colOff>38100</xdr:colOff>
      <xdr:row>76</xdr:row>
      <xdr:rowOff>93980</xdr:rowOff>
    </xdr:to>
    <xdr:sp macro="" textlink="">
      <xdr:nvSpPr>
        <xdr:cNvPr id="392" name="楕円 391"/>
        <xdr:cNvSpPr/>
      </xdr:nvSpPr>
      <xdr:spPr>
        <a:xfrm>
          <a:off x="3937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macro="" textlink="">
      <xdr:nvSpPr>
        <xdr:cNvPr id="393" name="テキスト ボックス 392"/>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163830</xdr:rowOff>
    </xdr:from>
    <xdr:to>
      <xdr:col>15</xdr:col>
      <xdr:colOff>149225</xdr:colOff>
      <xdr:row>76</xdr:row>
      <xdr:rowOff>93980</xdr:rowOff>
    </xdr:to>
    <xdr:sp macro="" textlink="">
      <xdr:nvSpPr>
        <xdr:cNvPr id="394" name="楕円 393"/>
        <xdr:cNvSpPr/>
      </xdr:nvSpPr>
      <xdr:spPr>
        <a:xfrm>
          <a:off x="3048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104157</xdr:rowOff>
    </xdr:from>
    <xdr:ext cx="762000" cy="259045"/>
    <xdr:sp macro="" textlink="">
      <xdr:nvSpPr>
        <xdr:cNvPr id="395" name="テキスト ボックス 394"/>
        <xdr:cNvSpPr txBox="1"/>
      </xdr:nvSpPr>
      <xdr:spPr>
        <a:xfrm>
          <a:off x="2717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22861</xdr:rowOff>
    </xdr:from>
    <xdr:to>
      <xdr:col>11</xdr:col>
      <xdr:colOff>60325</xdr:colOff>
      <xdr:row>76</xdr:row>
      <xdr:rowOff>124461</xdr:rowOff>
    </xdr:to>
    <xdr:sp macro="" textlink="">
      <xdr:nvSpPr>
        <xdr:cNvPr id="396" name="楕円 395"/>
        <xdr:cNvSpPr/>
      </xdr:nvSpPr>
      <xdr:spPr>
        <a:xfrm>
          <a:off x="2159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134637</xdr:rowOff>
    </xdr:from>
    <xdr:ext cx="762000" cy="259045"/>
    <xdr:sp macro="" textlink="">
      <xdr:nvSpPr>
        <xdr:cNvPr id="397" name="テキスト ボックス 396"/>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98" name="楕円 397"/>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99" name="テキスト ボックス 398"/>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物価高騰や労務単価の上昇による物件費の増加や、利用者の増加による扶助費の増加により数値は悪化傾向となっている。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も、物価・人件費の高騰や、扶助費の増加等が見込まれるため、経常一般収入の確保に努めつつ、健全な財政運営に関する条例に基づき、計画的な財政運営により、弾力的かつ持続可能な財政基盤の確立を目指す。</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0"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96520</xdr:rowOff>
    </xdr:from>
    <xdr:to>
      <xdr:col>82</xdr:col>
      <xdr:colOff>107950</xdr:colOff>
      <xdr:row>78</xdr:row>
      <xdr:rowOff>27939</xdr:rowOff>
    </xdr:to>
    <xdr:cxnSp macro="">
      <xdr:nvCxnSpPr>
        <xdr:cNvPr id="432" name="直線コネクタ 431"/>
        <xdr:cNvCxnSpPr/>
      </xdr:nvCxnSpPr>
      <xdr:spPr>
        <a:xfrm>
          <a:off x="15671800" y="13126720"/>
          <a:ext cx="8382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50816</xdr:rowOff>
    </xdr:from>
    <xdr:ext cx="762000" cy="259045"/>
    <xdr:sp macro="" textlink="">
      <xdr:nvSpPr>
        <xdr:cNvPr id="433"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4" name="フローチャート: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24130</xdr:rowOff>
    </xdr:from>
    <xdr:to>
      <xdr:col>78</xdr:col>
      <xdr:colOff>69850</xdr:colOff>
      <xdr:row>76</xdr:row>
      <xdr:rowOff>96520</xdr:rowOff>
    </xdr:to>
    <xdr:cxnSp macro="">
      <xdr:nvCxnSpPr>
        <xdr:cNvPr id="435" name="直線コネクタ 434"/>
        <xdr:cNvCxnSpPr/>
      </xdr:nvCxnSpPr>
      <xdr:spPr>
        <a:xfrm>
          <a:off x="14782800" y="128828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170197</xdr:rowOff>
    </xdr:from>
    <xdr:ext cx="736600" cy="259045"/>
    <xdr:sp macro="" textlink="">
      <xdr:nvSpPr>
        <xdr:cNvPr id="437" name="テキスト ボックス 436"/>
        <xdr:cNvSpPr txBox="1"/>
      </xdr:nvSpPr>
      <xdr:spPr>
        <a:xfrm>
          <a:off x="15290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24130</xdr:rowOff>
    </xdr:from>
    <xdr:to>
      <xdr:col>73</xdr:col>
      <xdr:colOff>180975</xdr:colOff>
      <xdr:row>76</xdr:row>
      <xdr:rowOff>111761</xdr:rowOff>
    </xdr:to>
    <xdr:cxnSp macro="">
      <xdr:nvCxnSpPr>
        <xdr:cNvPr id="438" name="直線コネクタ 437"/>
        <xdr:cNvCxnSpPr/>
      </xdr:nvCxnSpPr>
      <xdr:spPr>
        <a:xfrm flipV="1">
          <a:off x="13893800" y="12882880"/>
          <a:ext cx="889000" cy="25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128288</xdr:rowOff>
    </xdr:from>
    <xdr:ext cx="762000" cy="259045"/>
    <xdr:sp macro="" textlink="">
      <xdr:nvSpPr>
        <xdr:cNvPr id="440" name="テキスト ボックス 439"/>
        <xdr:cNvSpPr txBox="1"/>
      </xdr:nvSpPr>
      <xdr:spPr>
        <a:xfrm>
          <a:off x="14401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111761</xdr:rowOff>
    </xdr:from>
    <xdr:to>
      <xdr:col>69</xdr:col>
      <xdr:colOff>92075</xdr:colOff>
      <xdr:row>77</xdr:row>
      <xdr:rowOff>1270</xdr:rowOff>
    </xdr:to>
    <xdr:cxnSp macro="">
      <xdr:nvCxnSpPr>
        <xdr:cNvPr id="441" name="直線コネクタ 440"/>
        <xdr:cNvCxnSpPr/>
      </xdr:nvCxnSpPr>
      <xdr:spPr>
        <a:xfrm flipV="1">
          <a:off x="13004800" y="131419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72390</xdr:rowOff>
    </xdr:from>
    <xdr:to>
      <xdr:col>69</xdr:col>
      <xdr:colOff>142875</xdr:colOff>
      <xdr:row>76</xdr:row>
      <xdr:rowOff>2539</xdr:rowOff>
    </xdr:to>
    <xdr:sp macro="" textlink="">
      <xdr:nvSpPr>
        <xdr:cNvPr id="442" name="フローチャート: 判断 441"/>
        <xdr:cNvSpPr/>
      </xdr:nvSpPr>
      <xdr:spPr>
        <a:xfrm>
          <a:off x="13843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12717</xdr:rowOff>
    </xdr:from>
    <xdr:ext cx="762000" cy="259045"/>
    <xdr:sp macro="" textlink="">
      <xdr:nvSpPr>
        <xdr:cNvPr id="443" name="テキスト ボックス 442"/>
        <xdr:cNvSpPr txBox="1"/>
      </xdr:nvSpPr>
      <xdr:spPr>
        <a:xfrm>
          <a:off x="13512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44" name="フローチャート: 判断 443"/>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45" name="テキスト ボックス 444"/>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51" name="楕円 450"/>
        <xdr:cNvSpPr/>
      </xdr:nvSpPr>
      <xdr:spPr>
        <a:xfrm>
          <a:off x="164592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120666</xdr:rowOff>
    </xdr:from>
    <xdr:ext cx="762000" cy="259045"/>
    <xdr:sp macro="" textlink="">
      <xdr:nvSpPr>
        <xdr:cNvPr id="452" name="公債費以外該当値テキスト"/>
        <xdr:cNvSpPr txBox="1"/>
      </xdr:nvSpPr>
      <xdr:spPr>
        <a:xfrm>
          <a:off x="165989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45720</xdr:rowOff>
    </xdr:from>
    <xdr:to>
      <xdr:col>78</xdr:col>
      <xdr:colOff>120650</xdr:colOff>
      <xdr:row>76</xdr:row>
      <xdr:rowOff>147320</xdr:rowOff>
    </xdr:to>
    <xdr:sp macro="" textlink="">
      <xdr:nvSpPr>
        <xdr:cNvPr id="453" name="楕円 452"/>
        <xdr:cNvSpPr/>
      </xdr:nvSpPr>
      <xdr:spPr>
        <a:xfrm>
          <a:off x="15621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157497</xdr:rowOff>
    </xdr:from>
    <xdr:ext cx="736600" cy="259045"/>
    <xdr:sp macro="" textlink="">
      <xdr:nvSpPr>
        <xdr:cNvPr id="454" name="テキスト ボックス 453"/>
        <xdr:cNvSpPr txBox="1"/>
      </xdr:nvSpPr>
      <xdr:spPr>
        <a:xfrm>
          <a:off x="15290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144780</xdr:rowOff>
    </xdr:from>
    <xdr:to>
      <xdr:col>74</xdr:col>
      <xdr:colOff>31750</xdr:colOff>
      <xdr:row>75</xdr:row>
      <xdr:rowOff>74930</xdr:rowOff>
    </xdr:to>
    <xdr:sp macro="" textlink="">
      <xdr:nvSpPr>
        <xdr:cNvPr id="455" name="楕円 454"/>
        <xdr:cNvSpPr/>
      </xdr:nvSpPr>
      <xdr:spPr>
        <a:xfrm>
          <a:off x="14732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85107</xdr:rowOff>
    </xdr:from>
    <xdr:ext cx="762000" cy="259045"/>
    <xdr:sp macro="" textlink="">
      <xdr:nvSpPr>
        <xdr:cNvPr id="456" name="テキスト ボックス 455"/>
        <xdr:cNvSpPr txBox="1"/>
      </xdr:nvSpPr>
      <xdr:spPr>
        <a:xfrm>
          <a:off x="14401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60961</xdr:rowOff>
    </xdr:from>
    <xdr:to>
      <xdr:col>69</xdr:col>
      <xdr:colOff>142875</xdr:colOff>
      <xdr:row>76</xdr:row>
      <xdr:rowOff>162561</xdr:rowOff>
    </xdr:to>
    <xdr:sp macro="" textlink="">
      <xdr:nvSpPr>
        <xdr:cNvPr id="457" name="楕円 456"/>
        <xdr:cNvSpPr/>
      </xdr:nvSpPr>
      <xdr:spPr>
        <a:xfrm>
          <a:off x="13843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147338</xdr:rowOff>
    </xdr:from>
    <xdr:ext cx="762000" cy="259045"/>
    <xdr:sp macro="" textlink="">
      <xdr:nvSpPr>
        <xdr:cNvPr id="458" name="テキスト ボックス 457"/>
        <xdr:cNvSpPr txBox="1"/>
      </xdr:nvSpPr>
      <xdr:spPr>
        <a:xfrm>
          <a:off x="13512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59" name="楕円 458"/>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60" name="テキスト ボックス 459"/>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埼玉県富士見市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135260</xdr:rowOff>
    </xdr:from>
    <xdr:to>
      <xdr:col>29</xdr:col>
      <xdr:colOff>127000</xdr:colOff>
      <xdr:row>17</xdr:row>
      <xdr:rowOff>137340</xdr:rowOff>
    </xdr:to>
    <xdr:cxnSp macro="">
      <xdr:nvCxnSpPr>
        <xdr:cNvPr id="48" name="直線コネクタ 47"/>
        <xdr:cNvCxnSpPr/>
      </xdr:nvCxnSpPr>
      <xdr:spPr bwMode="auto">
        <a:xfrm flipV="1">
          <a:off x="5003800" y="3097535"/>
          <a:ext cx="647700" cy="2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168996</xdr:rowOff>
    </xdr:from>
    <xdr:ext cx="762000" cy="259045"/>
    <xdr:sp macro="" textlink="">
      <xdr:nvSpPr>
        <xdr:cNvPr id="49" name="人口1人当たり決算額の推移平均値テキスト130"/>
        <xdr:cNvSpPr txBox="1"/>
      </xdr:nvSpPr>
      <xdr:spPr>
        <a:xfrm>
          <a:off x="5740400" y="26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137340</xdr:rowOff>
    </xdr:from>
    <xdr:to>
      <xdr:col>26</xdr:col>
      <xdr:colOff>50800</xdr:colOff>
      <xdr:row>18</xdr:row>
      <xdr:rowOff>4889</xdr:rowOff>
    </xdr:to>
    <xdr:cxnSp macro="">
      <xdr:nvCxnSpPr>
        <xdr:cNvPr id="51" name="直線コネクタ 50"/>
        <xdr:cNvCxnSpPr/>
      </xdr:nvCxnSpPr>
      <xdr:spPr bwMode="auto">
        <a:xfrm flipV="1">
          <a:off x="4305300" y="3099615"/>
          <a:ext cx="698500" cy="38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134927</xdr:rowOff>
    </xdr:from>
    <xdr:ext cx="736600" cy="259045"/>
    <xdr:sp macro="" textlink="">
      <xdr:nvSpPr>
        <xdr:cNvPr id="53" name="テキスト ボックス 52"/>
        <xdr:cNvSpPr txBox="1"/>
      </xdr:nvSpPr>
      <xdr:spPr>
        <a:xfrm>
          <a:off x="4622800" y="258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158532</xdr:rowOff>
    </xdr:from>
    <xdr:to>
      <xdr:col>22</xdr:col>
      <xdr:colOff>114300</xdr:colOff>
      <xdr:row>18</xdr:row>
      <xdr:rowOff>4889</xdr:rowOff>
    </xdr:to>
    <xdr:cxnSp macro="">
      <xdr:nvCxnSpPr>
        <xdr:cNvPr id="54" name="直線コネクタ 53"/>
        <xdr:cNvCxnSpPr/>
      </xdr:nvCxnSpPr>
      <xdr:spPr bwMode="auto">
        <a:xfrm>
          <a:off x="3606800" y="3120807"/>
          <a:ext cx="698500" cy="17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145557</xdr:rowOff>
    </xdr:from>
    <xdr:ext cx="762000" cy="259045"/>
    <xdr:sp macro="" textlink="">
      <xdr:nvSpPr>
        <xdr:cNvPr id="56" name="テキスト ボックス 55"/>
        <xdr:cNvSpPr txBox="1"/>
      </xdr:nvSpPr>
      <xdr:spPr>
        <a:xfrm>
          <a:off x="3924300" y="259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158532</xdr:rowOff>
    </xdr:from>
    <xdr:to>
      <xdr:col>18</xdr:col>
      <xdr:colOff>177800</xdr:colOff>
      <xdr:row>17</xdr:row>
      <xdr:rowOff>162212</xdr:rowOff>
    </xdr:to>
    <xdr:cxnSp macro="">
      <xdr:nvCxnSpPr>
        <xdr:cNvPr id="57" name="直線コネクタ 56"/>
        <xdr:cNvCxnSpPr/>
      </xdr:nvCxnSpPr>
      <xdr:spPr bwMode="auto">
        <a:xfrm flipV="1">
          <a:off x="2908300" y="3120807"/>
          <a:ext cx="698500" cy="3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151851</xdr:rowOff>
    </xdr:from>
    <xdr:to>
      <xdr:col>19</xdr:col>
      <xdr:colOff>38100</xdr:colOff>
      <xdr:row>15</xdr:row>
      <xdr:rowOff>82001</xdr:rowOff>
    </xdr:to>
    <xdr:sp macro="" textlink="">
      <xdr:nvSpPr>
        <xdr:cNvPr id="58" name="フローチャート: 判断 57"/>
        <xdr:cNvSpPr/>
      </xdr:nvSpPr>
      <xdr:spPr bwMode="auto">
        <a:xfrm>
          <a:off x="3556000" y="2599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92178</xdr:rowOff>
    </xdr:from>
    <xdr:ext cx="762000" cy="259045"/>
    <xdr:sp macro="" textlink="">
      <xdr:nvSpPr>
        <xdr:cNvPr id="59" name="テキスト ボックス 58"/>
        <xdr:cNvSpPr txBox="1"/>
      </xdr:nvSpPr>
      <xdr:spPr>
        <a:xfrm>
          <a:off x="3225800" y="236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167579</xdr:rowOff>
    </xdr:from>
    <xdr:to>
      <xdr:col>15</xdr:col>
      <xdr:colOff>101600</xdr:colOff>
      <xdr:row>15</xdr:row>
      <xdr:rowOff>97729</xdr:rowOff>
    </xdr:to>
    <xdr:sp macro="" textlink="">
      <xdr:nvSpPr>
        <xdr:cNvPr id="60" name="フローチャート: 判断 59"/>
        <xdr:cNvSpPr/>
      </xdr:nvSpPr>
      <xdr:spPr bwMode="auto">
        <a:xfrm>
          <a:off x="2857500" y="261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107906</xdr:rowOff>
    </xdr:from>
    <xdr:ext cx="762000" cy="259045"/>
    <xdr:sp macro="" textlink="">
      <xdr:nvSpPr>
        <xdr:cNvPr id="61" name="テキスト ボックス 60"/>
        <xdr:cNvSpPr txBox="1"/>
      </xdr:nvSpPr>
      <xdr:spPr>
        <a:xfrm>
          <a:off x="2527300" y="238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84460</xdr:rowOff>
    </xdr:from>
    <xdr:to>
      <xdr:col>29</xdr:col>
      <xdr:colOff>177800</xdr:colOff>
      <xdr:row>18</xdr:row>
      <xdr:rowOff>14610</xdr:rowOff>
    </xdr:to>
    <xdr:sp macro="" textlink="">
      <xdr:nvSpPr>
        <xdr:cNvPr id="67" name="楕円 66"/>
        <xdr:cNvSpPr/>
      </xdr:nvSpPr>
      <xdr:spPr bwMode="auto">
        <a:xfrm>
          <a:off x="5600700" y="3046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56537</xdr:rowOff>
    </xdr:from>
    <xdr:ext cx="762000" cy="259045"/>
    <xdr:sp macro="" textlink="">
      <xdr:nvSpPr>
        <xdr:cNvPr id="68" name="人口1人当たり決算額の推移該当値テキスト130"/>
        <xdr:cNvSpPr txBox="1"/>
      </xdr:nvSpPr>
      <xdr:spPr>
        <a:xfrm>
          <a:off x="5740400" y="301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86540</xdr:rowOff>
    </xdr:from>
    <xdr:to>
      <xdr:col>26</xdr:col>
      <xdr:colOff>101600</xdr:colOff>
      <xdr:row>18</xdr:row>
      <xdr:rowOff>16690</xdr:rowOff>
    </xdr:to>
    <xdr:sp macro="" textlink="">
      <xdr:nvSpPr>
        <xdr:cNvPr id="69" name="楕円 68"/>
        <xdr:cNvSpPr/>
      </xdr:nvSpPr>
      <xdr:spPr bwMode="auto">
        <a:xfrm>
          <a:off x="4953000" y="3048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1467</xdr:rowOff>
    </xdr:from>
    <xdr:ext cx="736600" cy="259045"/>
    <xdr:sp macro="" textlink="">
      <xdr:nvSpPr>
        <xdr:cNvPr id="70" name="テキスト ボックス 69"/>
        <xdr:cNvSpPr txBox="1"/>
      </xdr:nvSpPr>
      <xdr:spPr>
        <a:xfrm>
          <a:off x="4622800" y="313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125539</xdr:rowOff>
    </xdr:from>
    <xdr:to>
      <xdr:col>22</xdr:col>
      <xdr:colOff>165100</xdr:colOff>
      <xdr:row>18</xdr:row>
      <xdr:rowOff>55689</xdr:rowOff>
    </xdr:to>
    <xdr:sp macro="" textlink="">
      <xdr:nvSpPr>
        <xdr:cNvPr id="71" name="楕円 70"/>
        <xdr:cNvSpPr/>
      </xdr:nvSpPr>
      <xdr:spPr bwMode="auto">
        <a:xfrm>
          <a:off x="4254500" y="3087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40466</xdr:rowOff>
    </xdr:from>
    <xdr:ext cx="762000" cy="259045"/>
    <xdr:sp macro="" textlink="">
      <xdr:nvSpPr>
        <xdr:cNvPr id="72" name="テキスト ボックス 71"/>
        <xdr:cNvSpPr txBox="1"/>
      </xdr:nvSpPr>
      <xdr:spPr>
        <a:xfrm>
          <a:off x="3924300" y="317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107732</xdr:rowOff>
    </xdr:from>
    <xdr:to>
      <xdr:col>19</xdr:col>
      <xdr:colOff>38100</xdr:colOff>
      <xdr:row>18</xdr:row>
      <xdr:rowOff>37882</xdr:rowOff>
    </xdr:to>
    <xdr:sp macro="" textlink="">
      <xdr:nvSpPr>
        <xdr:cNvPr id="73" name="楕円 72"/>
        <xdr:cNvSpPr/>
      </xdr:nvSpPr>
      <xdr:spPr bwMode="auto">
        <a:xfrm>
          <a:off x="3556000" y="3070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22659</xdr:rowOff>
    </xdr:from>
    <xdr:ext cx="762000" cy="259045"/>
    <xdr:sp macro="" textlink="">
      <xdr:nvSpPr>
        <xdr:cNvPr id="74" name="テキスト ボックス 73"/>
        <xdr:cNvSpPr txBox="1"/>
      </xdr:nvSpPr>
      <xdr:spPr>
        <a:xfrm>
          <a:off x="3225800" y="315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111412</xdr:rowOff>
    </xdr:from>
    <xdr:to>
      <xdr:col>15</xdr:col>
      <xdr:colOff>101600</xdr:colOff>
      <xdr:row>18</xdr:row>
      <xdr:rowOff>41562</xdr:rowOff>
    </xdr:to>
    <xdr:sp macro="" textlink="">
      <xdr:nvSpPr>
        <xdr:cNvPr id="75" name="楕円 74"/>
        <xdr:cNvSpPr/>
      </xdr:nvSpPr>
      <xdr:spPr bwMode="auto">
        <a:xfrm>
          <a:off x="2857500" y="3073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26339</xdr:rowOff>
    </xdr:from>
    <xdr:ext cx="762000" cy="259045"/>
    <xdr:sp macro="" textlink="">
      <xdr:nvSpPr>
        <xdr:cNvPr id="76" name="テキスト ボックス 75"/>
        <xdr:cNvSpPr txBox="1"/>
      </xdr:nvSpPr>
      <xdr:spPr>
        <a:xfrm>
          <a:off x="2527300" y="3160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309728</xdr:rowOff>
    </xdr:from>
    <xdr:to>
      <xdr:col>29</xdr:col>
      <xdr:colOff>127000</xdr:colOff>
      <xdr:row>36</xdr:row>
      <xdr:rowOff>54458</xdr:rowOff>
    </xdr:to>
    <xdr:cxnSp macro="">
      <xdr:nvCxnSpPr>
        <xdr:cNvPr id="109" name="直線コネクタ 108"/>
        <xdr:cNvCxnSpPr/>
      </xdr:nvCxnSpPr>
      <xdr:spPr bwMode="auto">
        <a:xfrm flipV="1">
          <a:off x="5003800" y="6920078"/>
          <a:ext cx="647700" cy="87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331233</xdr:rowOff>
    </xdr:from>
    <xdr:ext cx="762000" cy="259045"/>
    <xdr:sp macro="" textlink="">
      <xdr:nvSpPr>
        <xdr:cNvPr id="110" name="人口1人当たり決算額の推移平均値テキスト445"/>
        <xdr:cNvSpPr txBox="1"/>
      </xdr:nvSpPr>
      <xdr:spPr>
        <a:xfrm>
          <a:off x="5740400" y="6598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22720</xdr:rowOff>
    </xdr:from>
    <xdr:to>
      <xdr:col>26</xdr:col>
      <xdr:colOff>50800</xdr:colOff>
      <xdr:row>36</xdr:row>
      <xdr:rowOff>54458</xdr:rowOff>
    </xdr:to>
    <xdr:cxnSp macro="">
      <xdr:nvCxnSpPr>
        <xdr:cNvPr id="112" name="直線コネクタ 111"/>
        <xdr:cNvCxnSpPr/>
      </xdr:nvCxnSpPr>
      <xdr:spPr bwMode="auto">
        <a:xfrm>
          <a:off x="4305300" y="6975970"/>
          <a:ext cx="698500" cy="31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260214</xdr:rowOff>
    </xdr:from>
    <xdr:ext cx="736600" cy="259045"/>
    <xdr:sp macro="" textlink="">
      <xdr:nvSpPr>
        <xdr:cNvPr id="114" name="テキスト ボックス 113"/>
        <xdr:cNvSpPr txBox="1"/>
      </xdr:nvSpPr>
      <xdr:spPr>
        <a:xfrm>
          <a:off x="4622800" y="6527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22720</xdr:rowOff>
    </xdr:from>
    <xdr:to>
      <xdr:col>22</xdr:col>
      <xdr:colOff>114300</xdr:colOff>
      <xdr:row>36</xdr:row>
      <xdr:rowOff>72898</xdr:rowOff>
    </xdr:to>
    <xdr:cxnSp macro="">
      <xdr:nvCxnSpPr>
        <xdr:cNvPr id="115" name="直線コネクタ 114"/>
        <xdr:cNvCxnSpPr/>
      </xdr:nvCxnSpPr>
      <xdr:spPr bwMode="auto">
        <a:xfrm flipV="1">
          <a:off x="3606800" y="6975970"/>
          <a:ext cx="698500" cy="50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278351</xdr:rowOff>
    </xdr:from>
    <xdr:ext cx="762000" cy="259045"/>
    <xdr:sp macro="" textlink="">
      <xdr:nvSpPr>
        <xdr:cNvPr id="117" name="テキスト ボックス 116"/>
        <xdr:cNvSpPr txBox="1"/>
      </xdr:nvSpPr>
      <xdr:spPr>
        <a:xfrm>
          <a:off x="3924300" y="654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72898</xdr:rowOff>
    </xdr:from>
    <xdr:to>
      <xdr:col>18</xdr:col>
      <xdr:colOff>177800</xdr:colOff>
      <xdr:row>36</xdr:row>
      <xdr:rowOff>74499</xdr:rowOff>
    </xdr:to>
    <xdr:cxnSp macro="">
      <xdr:nvCxnSpPr>
        <xdr:cNvPr id="118" name="直線コネクタ 117"/>
        <xdr:cNvCxnSpPr/>
      </xdr:nvCxnSpPr>
      <xdr:spPr bwMode="auto">
        <a:xfrm flipV="1">
          <a:off x="2908300" y="7026148"/>
          <a:ext cx="698500" cy="1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273024</xdr:rowOff>
    </xdr:from>
    <xdr:to>
      <xdr:col>19</xdr:col>
      <xdr:colOff>38100</xdr:colOff>
      <xdr:row>35</xdr:row>
      <xdr:rowOff>31724</xdr:rowOff>
    </xdr:to>
    <xdr:sp macro="" textlink="">
      <xdr:nvSpPr>
        <xdr:cNvPr id="119" name="フローチャート: 判断 118"/>
        <xdr:cNvSpPr/>
      </xdr:nvSpPr>
      <xdr:spPr bwMode="auto">
        <a:xfrm>
          <a:off x="3556000" y="65404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41901</xdr:rowOff>
    </xdr:from>
    <xdr:ext cx="762000" cy="259045"/>
    <xdr:sp macro="" textlink="">
      <xdr:nvSpPr>
        <xdr:cNvPr id="120" name="テキスト ボックス 119"/>
        <xdr:cNvSpPr txBox="1"/>
      </xdr:nvSpPr>
      <xdr:spPr>
        <a:xfrm>
          <a:off x="3225800" y="6309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245973</xdr:rowOff>
    </xdr:from>
    <xdr:to>
      <xdr:col>15</xdr:col>
      <xdr:colOff>101600</xdr:colOff>
      <xdr:row>35</xdr:row>
      <xdr:rowOff>4673</xdr:rowOff>
    </xdr:to>
    <xdr:sp macro="" textlink="">
      <xdr:nvSpPr>
        <xdr:cNvPr id="121" name="フローチャート: 判断 120"/>
        <xdr:cNvSpPr/>
      </xdr:nvSpPr>
      <xdr:spPr bwMode="auto">
        <a:xfrm>
          <a:off x="2857500" y="6513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14851</xdr:rowOff>
    </xdr:from>
    <xdr:ext cx="762000" cy="259045"/>
    <xdr:sp macro="" textlink="">
      <xdr:nvSpPr>
        <xdr:cNvPr id="122" name="テキスト ボックス 121"/>
        <xdr:cNvSpPr txBox="1"/>
      </xdr:nvSpPr>
      <xdr:spPr>
        <a:xfrm>
          <a:off x="2527300" y="6282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258928</xdr:rowOff>
    </xdr:from>
    <xdr:to>
      <xdr:col>29</xdr:col>
      <xdr:colOff>177800</xdr:colOff>
      <xdr:row>36</xdr:row>
      <xdr:rowOff>17628</xdr:rowOff>
    </xdr:to>
    <xdr:sp macro="" textlink="">
      <xdr:nvSpPr>
        <xdr:cNvPr id="128" name="楕円 127"/>
        <xdr:cNvSpPr/>
      </xdr:nvSpPr>
      <xdr:spPr bwMode="auto">
        <a:xfrm>
          <a:off x="5600700" y="6869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231005</xdr:rowOff>
    </xdr:from>
    <xdr:ext cx="762000" cy="259045"/>
    <xdr:sp macro="" textlink="">
      <xdr:nvSpPr>
        <xdr:cNvPr id="129" name="人口1人当たり決算額の推移該当値テキスト445"/>
        <xdr:cNvSpPr txBox="1"/>
      </xdr:nvSpPr>
      <xdr:spPr>
        <a:xfrm>
          <a:off x="5740400" y="6841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3658</xdr:rowOff>
    </xdr:from>
    <xdr:to>
      <xdr:col>26</xdr:col>
      <xdr:colOff>101600</xdr:colOff>
      <xdr:row>36</xdr:row>
      <xdr:rowOff>105258</xdr:rowOff>
    </xdr:to>
    <xdr:sp macro="" textlink="">
      <xdr:nvSpPr>
        <xdr:cNvPr id="130" name="楕円 129"/>
        <xdr:cNvSpPr/>
      </xdr:nvSpPr>
      <xdr:spPr bwMode="auto">
        <a:xfrm>
          <a:off x="4953000" y="6956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90035</xdr:rowOff>
    </xdr:from>
    <xdr:ext cx="736600" cy="259045"/>
    <xdr:sp macro="" textlink="">
      <xdr:nvSpPr>
        <xdr:cNvPr id="131" name="テキスト ボックス 130"/>
        <xdr:cNvSpPr txBox="1"/>
      </xdr:nvSpPr>
      <xdr:spPr>
        <a:xfrm>
          <a:off x="4622800" y="704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314820</xdr:rowOff>
    </xdr:from>
    <xdr:to>
      <xdr:col>22</xdr:col>
      <xdr:colOff>165100</xdr:colOff>
      <xdr:row>36</xdr:row>
      <xdr:rowOff>73520</xdr:rowOff>
    </xdr:to>
    <xdr:sp macro="" textlink="">
      <xdr:nvSpPr>
        <xdr:cNvPr id="132" name="楕円 131"/>
        <xdr:cNvSpPr/>
      </xdr:nvSpPr>
      <xdr:spPr bwMode="auto">
        <a:xfrm>
          <a:off x="4254500" y="6925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58297</xdr:rowOff>
    </xdr:from>
    <xdr:ext cx="762000" cy="259045"/>
    <xdr:sp macro="" textlink="">
      <xdr:nvSpPr>
        <xdr:cNvPr id="133" name="テキスト ボックス 132"/>
        <xdr:cNvSpPr txBox="1"/>
      </xdr:nvSpPr>
      <xdr:spPr>
        <a:xfrm>
          <a:off x="3924300" y="701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22098</xdr:rowOff>
    </xdr:from>
    <xdr:to>
      <xdr:col>19</xdr:col>
      <xdr:colOff>38100</xdr:colOff>
      <xdr:row>36</xdr:row>
      <xdr:rowOff>123698</xdr:rowOff>
    </xdr:to>
    <xdr:sp macro="" textlink="">
      <xdr:nvSpPr>
        <xdr:cNvPr id="134" name="楕円 133"/>
        <xdr:cNvSpPr/>
      </xdr:nvSpPr>
      <xdr:spPr bwMode="auto">
        <a:xfrm>
          <a:off x="3556000" y="6975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108475</xdr:rowOff>
    </xdr:from>
    <xdr:ext cx="762000" cy="259045"/>
    <xdr:sp macro="" textlink="">
      <xdr:nvSpPr>
        <xdr:cNvPr id="135" name="テキスト ボックス 134"/>
        <xdr:cNvSpPr txBox="1"/>
      </xdr:nvSpPr>
      <xdr:spPr>
        <a:xfrm>
          <a:off x="3225800" y="706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23699</xdr:rowOff>
    </xdr:from>
    <xdr:to>
      <xdr:col>15</xdr:col>
      <xdr:colOff>101600</xdr:colOff>
      <xdr:row>36</xdr:row>
      <xdr:rowOff>125299</xdr:rowOff>
    </xdr:to>
    <xdr:sp macro="" textlink="">
      <xdr:nvSpPr>
        <xdr:cNvPr id="136" name="楕円 135"/>
        <xdr:cNvSpPr/>
      </xdr:nvSpPr>
      <xdr:spPr bwMode="auto">
        <a:xfrm>
          <a:off x="2857500" y="6976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110076</xdr:rowOff>
    </xdr:from>
    <xdr:ext cx="762000" cy="259045"/>
    <xdr:sp macro="" textlink="">
      <xdr:nvSpPr>
        <xdr:cNvPr id="137" name="テキスト ボックス 136"/>
        <xdr:cNvSpPr txBox="1"/>
      </xdr:nvSpPr>
      <xdr:spPr>
        <a:xfrm>
          <a:off x="2527300" y="706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埼玉県富士見市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113,145
109,937
19.77
40,961,534
39,717,445
785,362
22,405,999
24,045,676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84973</xdr:rowOff>
    </xdr:from>
    <xdr:to>
      <xdr:col>24</xdr:col>
      <xdr:colOff>63500</xdr:colOff>
      <xdr:row>37</xdr:row>
      <xdr:rowOff>85430</xdr:rowOff>
    </xdr:to>
    <xdr:cxnSp macro="">
      <xdr:nvCxnSpPr>
        <xdr:cNvPr id="59" name="直線コネクタ 58"/>
        <xdr:cNvCxnSpPr/>
      </xdr:nvCxnSpPr>
      <xdr:spPr>
        <a:xfrm flipV="1">
          <a:off x="3797300" y="642862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96690</xdr:rowOff>
    </xdr:from>
    <xdr:ext cx="534377" cy="259045"/>
    <xdr:sp macro="" textlink="">
      <xdr:nvSpPr>
        <xdr:cNvPr id="60" name="人件費平均値テキスト"/>
        <xdr:cNvSpPr txBox="1"/>
      </xdr:nvSpPr>
      <xdr:spPr>
        <a:xfrm>
          <a:off x="4686300" y="5925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85430</xdr:rowOff>
    </xdr:from>
    <xdr:to>
      <xdr:col>19</xdr:col>
      <xdr:colOff>177800</xdr:colOff>
      <xdr:row>37</xdr:row>
      <xdr:rowOff>102301</xdr:rowOff>
    </xdr:to>
    <xdr:cxnSp macro="">
      <xdr:nvCxnSpPr>
        <xdr:cNvPr id="62" name="直線コネクタ 61"/>
        <xdr:cNvCxnSpPr/>
      </xdr:nvCxnSpPr>
      <xdr:spPr>
        <a:xfrm flipV="1">
          <a:off x="2908300" y="6429080"/>
          <a:ext cx="889000" cy="1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38457</xdr:rowOff>
    </xdr:from>
    <xdr:ext cx="534377" cy="259045"/>
    <xdr:sp macro="" textlink="">
      <xdr:nvSpPr>
        <xdr:cNvPr id="64" name="テキスト ボックス 63"/>
        <xdr:cNvSpPr txBox="1"/>
      </xdr:nvSpPr>
      <xdr:spPr>
        <a:xfrm>
          <a:off x="3530111" y="586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101135</xdr:rowOff>
    </xdr:from>
    <xdr:to>
      <xdr:col>15</xdr:col>
      <xdr:colOff>50800</xdr:colOff>
      <xdr:row>37</xdr:row>
      <xdr:rowOff>102301</xdr:rowOff>
    </xdr:to>
    <xdr:cxnSp macro="">
      <xdr:nvCxnSpPr>
        <xdr:cNvPr id="65" name="直線コネクタ 64"/>
        <xdr:cNvCxnSpPr/>
      </xdr:nvCxnSpPr>
      <xdr:spPr>
        <a:xfrm>
          <a:off x="2019300" y="6444785"/>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46527</xdr:rowOff>
    </xdr:from>
    <xdr:ext cx="534377" cy="259045"/>
    <xdr:sp macro="" textlink="">
      <xdr:nvSpPr>
        <xdr:cNvPr id="67" name="テキスト ボックス 66"/>
        <xdr:cNvSpPr txBox="1"/>
      </xdr:nvSpPr>
      <xdr:spPr>
        <a:xfrm>
          <a:off x="2641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101135</xdr:rowOff>
    </xdr:from>
    <xdr:to>
      <xdr:col>10</xdr:col>
      <xdr:colOff>114300</xdr:colOff>
      <xdr:row>38</xdr:row>
      <xdr:rowOff>73840</xdr:rowOff>
    </xdr:to>
    <xdr:cxnSp macro="">
      <xdr:nvCxnSpPr>
        <xdr:cNvPr id="68" name="直線コネクタ 67"/>
        <xdr:cNvCxnSpPr/>
      </xdr:nvCxnSpPr>
      <xdr:spPr>
        <a:xfrm flipV="1">
          <a:off x="1130300" y="6444785"/>
          <a:ext cx="889000" cy="14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107919</xdr:rowOff>
    </xdr:from>
    <xdr:to>
      <xdr:col>10</xdr:col>
      <xdr:colOff>165100</xdr:colOff>
      <xdr:row>35</xdr:row>
      <xdr:rowOff>38069</xdr:rowOff>
    </xdr:to>
    <xdr:sp macro="" textlink="">
      <xdr:nvSpPr>
        <xdr:cNvPr id="69" name="フローチャート: 判断 68"/>
        <xdr:cNvSpPr/>
      </xdr:nvSpPr>
      <xdr:spPr>
        <a:xfrm>
          <a:off x="1968500" y="593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54596</xdr:rowOff>
    </xdr:from>
    <xdr:ext cx="534377" cy="259045"/>
    <xdr:sp macro="" textlink="">
      <xdr:nvSpPr>
        <xdr:cNvPr id="70" name="テキスト ボックス 69"/>
        <xdr:cNvSpPr txBox="1"/>
      </xdr:nvSpPr>
      <xdr:spPr>
        <a:xfrm>
          <a:off x="1752111" y="571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58268</xdr:rowOff>
    </xdr:from>
    <xdr:to>
      <xdr:col>6</xdr:col>
      <xdr:colOff>38100</xdr:colOff>
      <xdr:row>35</xdr:row>
      <xdr:rowOff>159868</xdr:rowOff>
    </xdr:to>
    <xdr:sp macro="" textlink="">
      <xdr:nvSpPr>
        <xdr:cNvPr id="71" name="フローチャート: 判断 70"/>
        <xdr:cNvSpPr/>
      </xdr:nvSpPr>
      <xdr:spPr>
        <a:xfrm>
          <a:off x="1079500" y="605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4945</xdr:rowOff>
    </xdr:from>
    <xdr:ext cx="534377" cy="259045"/>
    <xdr:sp macro="" textlink="">
      <xdr:nvSpPr>
        <xdr:cNvPr id="72" name="テキスト ボックス 71"/>
        <xdr:cNvSpPr txBox="1"/>
      </xdr:nvSpPr>
      <xdr:spPr>
        <a:xfrm>
          <a:off x="863111" y="5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34173</xdr:rowOff>
    </xdr:from>
    <xdr:to>
      <xdr:col>24</xdr:col>
      <xdr:colOff>114300</xdr:colOff>
      <xdr:row>37</xdr:row>
      <xdr:rowOff>135773</xdr:rowOff>
    </xdr:to>
    <xdr:sp macro="" textlink="">
      <xdr:nvSpPr>
        <xdr:cNvPr id="78" name="楕円 77"/>
        <xdr:cNvSpPr/>
      </xdr:nvSpPr>
      <xdr:spPr>
        <a:xfrm>
          <a:off x="4584700" y="63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12600</xdr:rowOff>
    </xdr:from>
    <xdr:ext cx="534377" cy="259045"/>
    <xdr:sp macro="" textlink="">
      <xdr:nvSpPr>
        <xdr:cNvPr id="79" name="人件費該当値テキスト"/>
        <xdr:cNvSpPr txBox="1"/>
      </xdr:nvSpPr>
      <xdr:spPr>
        <a:xfrm>
          <a:off x="4686300" y="635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34630</xdr:rowOff>
    </xdr:from>
    <xdr:to>
      <xdr:col>20</xdr:col>
      <xdr:colOff>38100</xdr:colOff>
      <xdr:row>37</xdr:row>
      <xdr:rowOff>136230</xdr:rowOff>
    </xdr:to>
    <xdr:sp macro="" textlink="">
      <xdr:nvSpPr>
        <xdr:cNvPr id="80" name="楕円 79"/>
        <xdr:cNvSpPr/>
      </xdr:nvSpPr>
      <xdr:spPr>
        <a:xfrm>
          <a:off x="3746500" y="637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127357</xdr:rowOff>
    </xdr:from>
    <xdr:ext cx="534377" cy="259045"/>
    <xdr:sp macro="" textlink="">
      <xdr:nvSpPr>
        <xdr:cNvPr id="81" name="テキスト ボックス 80"/>
        <xdr:cNvSpPr txBox="1"/>
      </xdr:nvSpPr>
      <xdr:spPr>
        <a:xfrm>
          <a:off x="3530111" y="647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51501</xdr:rowOff>
    </xdr:from>
    <xdr:to>
      <xdr:col>15</xdr:col>
      <xdr:colOff>101600</xdr:colOff>
      <xdr:row>37</xdr:row>
      <xdr:rowOff>153101</xdr:rowOff>
    </xdr:to>
    <xdr:sp macro="" textlink="">
      <xdr:nvSpPr>
        <xdr:cNvPr id="82" name="楕円 81"/>
        <xdr:cNvSpPr/>
      </xdr:nvSpPr>
      <xdr:spPr>
        <a:xfrm>
          <a:off x="2857500" y="639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144228</xdr:rowOff>
    </xdr:from>
    <xdr:ext cx="534377" cy="259045"/>
    <xdr:sp macro="" textlink="">
      <xdr:nvSpPr>
        <xdr:cNvPr id="83" name="テキスト ボックス 82"/>
        <xdr:cNvSpPr txBox="1"/>
      </xdr:nvSpPr>
      <xdr:spPr>
        <a:xfrm>
          <a:off x="2641111" y="648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50335</xdr:rowOff>
    </xdr:from>
    <xdr:to>
      <xdr:col>10</xdr:col>
      <xdr:colOff>165100</xdr:colOff>
      <xdr:row>37</xdr:row>
      <xdr:rowOff>151935</xdr:rowOff>
    </xdr:to>
    <xdr:sp macro="" textlink="">
      <xdr:nvSpPr>
        <xdr:cNvPr id="84" name="楕円 83"/>
        <xdr:cNvSpPr/>
      </xdr:nvSpPr>
      <xdr:spPr>
        <a:xfrm>
          <a:off x="1968500" y="639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143062</xdr:rowOff>
    </xdr:from>
    <xdr:ext cx="534377" cy="259045"/>
    <xdr:sp macro="" textlink="">
      <xdr:nvSpPr>
        <xdr:cNvPr id="85" name="テキスト ボックス 84"/>
        <xdr:cNvSpPr txBox="1"/>
      </xdr:nvSpPr>
      <xdr:spPr>
        <a:xfrm>
          <a:off x="1752111" y="648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23040</xdr:rowOff>
    </xdr:from>
    <xdr:to>
      <xdr:col>6</xdr:col>
      <xdr:colOff>38100</xdr:colOff>
      <xdr:row>38</xdr:row>
      <xdr:rowOff>124640</xdr:rowOff>
    </xdr:to>
    <xdr:sp macro="" textlink="">
      <xdr:nvSpPr>
        <xdr:cNvPr id="86" name="楕円 85"/>
        <xdr:cNvSpPr/>
      </xdr:nvSpPr>
      <xdr:spPr>
        <a:xfrm>
          <a:off x="1079500" y="65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115767</xdr:rowOff>
    </xdr:from>
    <xdr:ext cx="534377" cy="259045"/>
    <xdr:sp macro="" textlink="">
      <xdr:nvSpPr>
        <xdr:cNvPr id="87" name="テキスト ボックス 86"/>
        <xdr:cNvSpPr txBox="1"/>
      </xdr:nvSpPr>
      <xdr:spPr>
        <a:xfrm>
          <a:off x="863111" y="663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155245</xdr:rowOff>
    </xdr:from>
    <xdr:to>
      <xdr:col>24</xdr:col>
      <xdr:colOff>63500</xdr:colOff>
      <xdr:row>58</xdr:row>
      <xdr:rowOff>70957</xdr:rowOff>
    </xdr:to>
    <xdr:cxnSp macro="">
      <xdr:nvCxnSpPr>
        <xdr:cNvPr id="119" name="直線コネクタ 118"/>
        <xdr:cNvCxnSpPr/>
      </xdr:nvCxnSpPr>
      <xdr:spPr>
        <a:xfrm flipV="1">
          <a:off x="3797300" y="9927895"/>
          <a:ext cx="838200" cy="8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6327</xdr:rowOff>
    </xdr:from>
    <xdr:ext cx="534377" cy="259045"/>
    <xdr:sp macro="" textlink="">
      <xdr:nvSpPr>
        <xdr:cNvPr id="120" name="物件費平均値テキスト"/>
        <xdr:cNvSpPr txBox="1"/>
      </xdr:nvSpPr>
      <xdr:spPr>
        <a:xfrm>
          <a:off x="4686300" y="960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70957</xdr:rowOff>
    </xdr:from>
    <xdr:to>
      <xdr:col>19</xdr:col>
      <xdr:colOff>177800</xdr:colOff>
      <xdr:row>58</xdr:row>
      <xdr:rowOff>137675</xdr:rowOff>
    </xdr:to>
    <xdr:cxnSp macro="">
      <xdr:nvCxnSpPr>
        <xdr:cNvPr id="122" name="直線コネクタ 121"/>
        <xdr:cNvCxnSpPr/>
      </xdr:nvCxnSpPr>
      <xdr:spPr>
        <a:xfrm flipV="1">
          <a:off x="2908300" y="10015057"/>
          <a:ext cx="889000" cy="6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43088</xdr:rowOff>
    </xdr:from>
    <xdr:ext cx="534377" cy="259045"/>
    <xdr:sp macro="" textlink="">
      <xdr:nvSpPr>
        <xdr:cNvPr id="124" name="テキスト ボックス 123"/>
        <xdr:cNvSpPr txBox="1"/>
      </xdr:nvSpPr>
      <xdr:spPr>
        <a:xfrm>
          <a:off x="3530111" y="947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125968</xdr:rowOff>
    </xdr:from>
    <xdr:to>
      <xdr:col>15</xdr:col>
      <xdr:colOff>50800</xdr:colOff>
      <xdr:row>58</xdr:row>
      <xdr:rowOff>137675</xdr:rowOff>
    </xdr:to>
    <xdr:cxnSp macro="">
      <xdr:nvCxnSpPr>
        <xdr:cNvPr id="125" name="直線コネクタ 124"/>
        <xdr:cNvCxnSpPr/>
      </xdr:nvCxnSpPr>
      <xdr:spPr>
        <a:xfrm>
          <a:off x="2019300" y="10070068"/>
          <a:ext cx="889000" cy="1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109643</xdr:rowOff>
    </xdr:from>
    <xdr:ext cx="534377" cy="259045"/>
    <xdr:sp macro="" textlink="">
      <xdr:nvSpPr>
        <xdr:cNvPr id="127" name="テキスト ボックス 126"/>
        <xdr:cNvSpPr txBox="1"/>
      </xdr:nvSpPr>
      <xdr:spPr>
        <a:xfrm>
          <a:off x="2641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125968</xdr:rowOff>
    </xdr:from>
    <xdr:to>
      <xdr:col>10</xdr:col>
      <xdr:colOff>114300</xdr:colOff>
      <xdr:row>59</xdr:row>
      <xdr:rowOff>9088</xdr:rowOff>
    </xdr:to>
    <xdr:cxnSp macro="">
      <xdr:nvCxnSpPr>
        <xdr:cNvPr id="128" name="直線コネクタ 127"/>
        <xdr:cNvCxnSpPr/>
      </xdr:nvCxnSpPr>
      <xdr:spPr>
        <a:xfrm flipV="1">
          <a:off x="1130300" y="10070068"/>
          <a:ext cx="889000" cy="5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108576</xdr:rowOff>
    </xdr:from>
    <xdr:to>
      <xdr:col>10</xdr:col>
      <xdr:colOff>165100</xdr:colOff>
      <xdr:row>57</xdr:row>
      <xdr:rowOff>38726</xdr:rowOff>
    </xdr:to>
    <xdr:sp macro="" textlink="">
      <xdr:nvSpPr>
        <xdr:cNvPr id="129" name="フローチャート: 判断 128"/>
        <xdr:cNvSpPr/>
      </xdr:nvSpPr>
      <xdr:spPr>
        <a:xfrm>
          <a:off x="1968500" y="970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55253</xdr:rowOff>
    </xdr:from>
    <xdr:ext cx="534377" cy="259045"/>
    <xdr:sp macro="" textlink="">
      <xdr:nvSpPr>
        <xdr:cNvPr id="130" name="テキスト ボックス 129"/>
        <xdr:cNvSpPr txBox="1"/>
      </xdr:nvSpPr>
      <xdr:spPr>
        <a:xfrm>
          <a:off x="1752111" y="948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21153</xdr:rowOff>
    </xdr:from>
    <xdr:to>
      <xdr:col>6</xdr:col>
      <xdr:colOff>38100</xdr:colOff>
      <xdr:row>57</xdr:row>
      <xdr:rowOff>122753</xdr:rowOff>
    </xdr:to>
    <xdr:sp macro="" textlink="">
      <xdr:nvSpPr>
        <xdr:cNvPr id="131" name="フローチャート: 判断 130"/>
        <xdr:cNvSpPr/>
      </xdr:nvSpPr>
      <xdr:spPr>
        <a:xfrm>
          <a:off x="1079500" y="979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139280</xdr:rowOff>
    </xdr:from>
    <xdr:ext cx="534377" cy="259045"/>
    <xdr:sp macro="" textlink="">
      <xdr:nvSpPr>
        <xdr:cNvPr id="132" name="テキスト ボックス 131"/>
        <xdr:cNvSpPr txBox="1"/>
      </xdr:nvSpPr>
      <xdr:spPr>
        <a:xfrm>
          <a:off x="863111" y="956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104445</xdr:rowOff>
    </xdr:from>
    <xdr:to>
      <xdr:col>24</xdr:col>
      <xdr:colOff>114300</xdr:colOff>
      <xdr:row>58</xdr:row>
      <xdr:rowOff>34595</xdr:rowOff>
    </xdr:to>
    <xdr:sp macro="" textlink="">
      <xdr:nvSpPr>
        <xdr:cNvPr id="138" name="楕円 137"/>
        <xdr:cNvSpPr/>
      </xdr:nvSpPr>
      <xdr:spPr>
        <a:xfrm>
          <a:off x="4584700" y="98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82872</xdr:rowOff>
    </xdr:from>
    <xdr:ext cx="534377" cy="259045"/>
    <xdr:sp macro="" textlink="">
      <xdr:nvSpPr>
        <xdr:cNvPr id="139" name="物件費該当値テキスト"/>
        <xdr:cNvSpPr txBox="1"/>
      </xdr:nvSpPr>
      <xdr:spPr>
        <a:xfrm>
          <a:off x="4686300" y="985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20157</xdr:rowOff>
    </xdr:from>
    <xdr:to>
      <xdr:col>20</xdr:col>
      <xdr:colOff>38100</xdr:colOff>
      <xdr:row>58</xdr:row>
      <xdr:rowOff>121757</xdr:rowOff>
    </xdr:to>
    <xdr:sp macro="" textlink="">
      <xdr:nvSpPr>
        <xdr:cNvPr id="140" name="楕円 139"/>
        <xdr:cNvSpPr/>
      </xdr:nvSpPr>
      <xdr:spPr>
        <a:xfrm>
          <a:off x="3746500" y="996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112884</xdr:rowOff>
    </xdr:from>
    <xdr:ext cx="534377" cy="259045"/>
    <xdr:sp macro="" textlink="">
      <xdr:nvSpPr>
        <xdr:cNvPr id="141" name="テキスト ボックス 140"/>
        <xdr:cNvSpPr txBox="1"/>
      </xdr:nvSpPr>
      <xdr:spPr>
        <a:xfrm>
          <a:off x="3530111" y="1005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86875</xdr:rowOff>
    </xdr:from>
    <xdr:to>
      <xdr:col>15</xdr:col>
      <xdr:colOff>101600</xdr:colOff>
      <xdr:row>59</xdr:row>
      <xdr:rowOff>17025</xdr:rowOff>
    </xdr:to>
    <xdr:sp macro="" textlink="">
      <xdr:nvSpPr>
        <xdr:cNvPr id="142" name="楕円 141"/>
        <xdr:cNvSpPr/>
      </xdr:nvSpPr>
      <xdr:spPr>
        <a:xfrm>
          <a:off x="2857500" y="100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8152</xdr:rowOff>
    </xdr:from>
    <xdr:ext cx="534377" cy="259045"/>
    <xdr:sp macro="" textlink="">
      <xdr:nvSpPr>
        <xdr:cNvPr id="143" name="テキスト ボックス 142"/>
        <xdr:cNvSpPr txBox="1"/>
      </xdr:nvSpPr>
      <xdr:spPr>
        <a:xfrm>
          <a:off x="2641111" y="1012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75168</xdr:rowOff>
    </xdr:from>
    <xdr:to>
      <xdr:col>10</xdr:col>
      <xdr:colOff>165100</xdr:colOff>
      <xdr:row>59</xdr:row>
      <xdr:rowOff>5318</xdr:rowOff>
    </xdr:to>
    <xdr:sp macro="" textlink="">
      <xdr:nvSpPr>
        <xdr:cNvPr id="144" name="楕円 143"/>
        <xdr:cNvSpPr/>
      </xdr:nvSpPr>
      <xdr:spPr>
        <a:xfrm>
          <a:off x="1968500" y="1001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167895</xdr:rowOff>
    </xdr:from>
    <xdr:ext cx="534377" cy="259045"/>
    <xdr:sp macro="" textlink="">
      <xdr:nvSpPr>
        <xdr:cNvPr id="145" name="テキスト ボックス 144"/>
        <xdr:cNvSpPr txBox="1"/>
      </xdr:nvSpPr>
      <xdr:spPr>
        <a:xfrm>
          <a:off x="1752111" y="1011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129738</xdr:rowOff>
    </xdr:from>
    <xdr:to>
      <xdr:col>6</xdr:col>
      <xdr:colOff>38100</xdr:colOff>
      <xdr:row>59</xdr:row>
      <xdr:rowOff>59888</xdr:rowOff>
    </xdr:to>
    <xdr:sp macro="" textlink="">
      <xdr:nvSpPr>
        <xdr:cNvPr id="146" name="楕円 145"/>
        <xdr:cNvSpPr/>
      </xdr:nvSpPr>
      <xdr:spPr>
        <a:xfrm>
          <a:off x="1079500" y="1007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51015</xdr:rowOff>
    </xdr:from>
    <xdr:ext cx="534377" cy="259045"/>
    <xdr:sp macro="" textlink="">
      <xdr:nvSpPr>
        <xdr:cNvPr id="147" name="テキスト ボックス 146"/>
        <xdr:cNvSpPr txBox="1"/>
      </xdr:nvSpPr>
      <xdr:spPr>
        <a:xfrm>
          <a:off x="863111" y="1016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93523</xdr:rowOff>
    </xdr:from>
    <xdr:to>
      <xdr:col>24</xdr:col>
      <xdr:colOff>63500</xdr:colOff>
      <xdr:row>77</xdr:row>
      <xdr:rowOff>94438</xdr:rowOff>
    </xdr:to>
    <xdr:cxnSp macro="">
      <xdr:nvCxnSpPr>
        <xdr:cNvPr id="172" name="直線コネクタ 171"/>
        <xdr:cNvCxnSpPr/>
      </xdr:nvCxnSpPr>
      <xdr:spPr>
        <a:xfrm flipV="1">
          <a:off x="3797300" y="13295173"/>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106119</xdr:rowOff>
    </xdr:from>
    <xdr:ext cx="469744" cy="259045"/>
    <xdr:sp macro="" textlink="">
      <xdr:nvSpPr>
        <xdr:cNvPr id="173" name="維持補修費平均値テキスト"/>
        <xdr:cNvSpPr txBox="1"/>
      </xdr:nvSpPr>
      <xdr:spPr>
        <a:xfrm>
          <a:off x="4686300" y="12964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94438</xdr:rowOff>
    </xdr:from>
    <xdr:to>
      <xdr:col>19</xdr:col>
      <xdr:colOff>177800</xdr:colOff>
      <xdr:row>77</xdr:row>
      <xdr:rowOff>102381</xdr:rowOff>
    </xdr:to>
    <xdr:cxnSp macro="">
      <xdr:nvCxnSpPr>
        <xdr:cNvPr id="175" name="直線コネクタ 174"/>
        <xdr:cNvCxnSpPr/>
      </xdr:nvCxnSpPr>
      <xdr:spPr>
        <a:xfrm flipV="1">
          <a:off x="2908300" y="13296088"/>
          <a:ext cx="889000" cy="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38092</xdr:rowOff>
    </xdr:from>
    <xdr:ext cx="469744" cy="259045"/>
    <xdr:sp macro="" textlink="">
      <xdr:nvSpPr>
        <xdr:cNvPr id="177" name="テキスト ボックス 176"/>
        <xdr:cNvSpPr txBox="1"/>
      </xdr:nvSpPr>
      <xdr:spPr>
        <a:xfrm>
          <a:off x="3562428" y="1289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102381</xdr:rowOff>
    </xdr:from>
    <xdr:to>
      <xdr:col>15</xdr:col>
      <xdr:colOff>50800</xdr:colOff>
      <xdr:row>77</xdr:row>
      <xdr:rowOff>106153</xdr:rowOff>
    </xdr:to>
    <xdr:cxnSp macro="">
      <xdr:nvCxnSpPr>
        <xdr:cNvPr id="178" name="直線コネクタ 177"/>
        <xdr:cNvCxnSpPr/>
      </xdr:nvCxnSpPr>
      <xdr:spPr>
        <a:xfrm flipV="1">
          <a:off x="2019300" y="13304031"/>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41921</xdr:rowOff>
    </xdr:from>
    <xdr:ext cx="469744" cy="259045"/>
    <xdr:sp macro="" textlink="">
      <xdr:nvSpPr>
        <xdr:cNvPr id="180" name="テキスト ボックス 179"/>
        <xdr:cNvSpPr txBox="1"/>
      </xdr:nvSpPr>
      <xdr:spPr>
        <a:xfrm>
          <a:off x="2673428" y="129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104496</xdr:rowOff>
    </xdr:from>
    <xdr:to>
      <xdr:col>10</xdr:col>
      <xdr:colOff>114300</xdr:colOff>
      <xdr:row>77</xdr:row>
      <xdr:rowOff>106153</xdr:rowOff>
    </xdr:to>
    <xdr:cxnSp macro="">
      <xdr:nvCxnSpPr>
        <xdr:cNvPr id="181" name="直線コネクタ 180"/>
        <xdr:cNvCxnSpPr/>
      </xdr:nvCxnSpPr>
      <xdr:spPr>
        <a:xfrm>
          <a:off x="1130300" y="13306146"/>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109474</xdr:rowOff>
    </xdr:from>
    <xdr:to>
      <xdr:col>10</xdr:col>
      <xdr:colOff>165100</xdr:colOff>
      <xdr:row>76</xdr:row>
      <xdr:rowOff>39624</xdr:rowOff>
    </xdr:to>
    <xdr:sp macro="" textlink="">
      <xdr:nvSpPr>
        <xdr:cNvPr id="182" name="フローチャート: 判断 181"/>
        <xdr:cNvSpPr/>
      </xdr:nvSpPr>
      <xdr:spPr>
        <a:xfrm>
          <a:off x="19685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56151</xdr:rowOff>
    </xdr:from>
    <xdr:ext cx="469744" cy="259045"/>
    <xdr:sp macro="" textlink="">
      <xdr:nvSpPr>
        <xdr:cNvPr id="183" name="テキスト ボックス 182"/>
        <xdr:cNvSpPr txBox="1"/>
      </xdr:nvSpPr>
      <xdr:spPr>
        <a:xfrm>
          <a:off x="1784428" y="1274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28493</xdr:rowOff>
    </xdr:from>
    <xdr:to>
      <xdr:col>6</xdr:col>
      <xdr:colOff>38100</xdr:colOff>
      <xdr:row>76</xdr:row>
      <xdr:rowOff>130093</xdr:rowOff>
    </xdr:to>
    <xdr:sp macro="" textlink="">
      <xdr:nvSpPr>
        <xdr:cNvPr id="184" name="フローチャート: 判断 183"/>
        <xdr:cNvSpPr/>
      </xdr:nvSpPr>
      <xdr:spPr>
        <a:xfrm>
          <a:off x="1079500" y="130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146620</xdr:rowOff>
    </xdr:from>
    <xdr:ext cx="469744" cy="259045"/>
    <xdr:sp macro="" textlink="">
      <xdr:nvSpPr>
        <xdr:cNvPr id="185" name="テキスト ボックス 184"/>
        <xdr:cNvSpPr txBox="1"/>
      </xdr:nvSpPr>
      <xdr:spPr>
        <a:xfrm>
          <a:off x="895428" y="1283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42723</xdr:rowOff>
    </xdr:from>
    <xdr:to>
      <xdr:col>24</xdr:col>
      <xdr:colOff>114300</xdr:colOff>
      <xdr:row>77</xdr:row>
      <xdr:rowOff>144323</xdr:rowOff>
    </xdr:to>
    <xdr:sp macro="" textlink="">
      <xdr:nvSpPr>
        <xdr:cNvPr id="191" name="楕円 190"/>
        <xdr:cNvSpPr/>
      </xdr:nvSpPr>
      <xdr:spPr>
        <a:xfrm>
          <a:off x="4584700" y="1324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129100</xdr:rowOff>
    </xdr:from>
    <xdr:ext cx="469744" cy="259045"/>
    <xdr:sp macro="" textlink="">
      <xdr:nvSpPr>
        <xdr:cNvPr id="192" name="維持補修費該当値テキスト"/>
        <xdr:cNvSpPr txBox="1"/>
      </xdr:nvSpPr>
      <xdr:spPr>
        <a:xfrm>
          <a:off x="4686300" y="1315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43638</xdr:rowOff>
    </xdr:from>
    <xdr:to>
      <xdr:col>20</xdr:col>
      <xdr:colOff>38100</xdr:colOff>
      <xdr:row>77</xdr:row>
      <xdr:rowOff>145238</xdr:rowOff>
    </xdr:to>
    <xdr:sp macro="" textlink="">
      <xdr:nvSpPr>
        <xdr:cNvPr id="193" name="楕円 192"/>
        <xdr:cNvSpPr/>
      </xdr:nvSpPr>
      <xdr:spPr>
        <a:xfrm>
          <a:off x="3746500" y="1324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136365</xdr:rowOff>
    </xdr:from>
    <xdr:ext cx="469744" cy="259045"/>
    <xdr:sp macro="" textlink="">
      <xdr:nvSpPr>
        <xdr:cNvPr id="194" name="テキスト ボックス 193"/>
        <xdr:cNvSpPr txBox="1"/>
      </xdr:nvSpPr>
      <xdr:spPr>
        <a:xfrm>
          <a:off x="3562428" y="1333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51581</xdr:rowOff>
    </xdr:from>
    <xdr:to>
      <xdr:col>15</xdr:col>
      <xdr:colOff>101600</xdr:colOff>
      <xdr:row>77</xdr:row>
      <xdr:rowOff>153181</xdr:rowOff>
    </xdr:to>
    <xdr:sp macro="" textlink="">
      <xdr:nvSpPr>
        <xdr:cNvPr id="195" name="楕円 194"/>
        <xdr:cNvSpPr/>
      </xdr:nvSpPr>
      <xdr:spPr>
        <a:xfrm>
          <a:off x="2857500" y="1325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144308</xdr:rowOff>
    </xdr:from>
    <xdr:ext cx="469744" cy="259045"/>
    <xdr:sp macro="" textlink="">
      <xdr:nvSpPr>
        <xdr:cNvPr id="196" name="テキスト ボックス 195"/>
        <xdr:cNvSpPr txBox="1"/>
      </xdr:nvSpPr>
      <xdr:spPr>
        <a:xfrm>
          <a:off x="2673428" y="1334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55353</xdr:rowOff>
    </xdr:from>
    <xdr:to>
      <xdr:col>10</xdr:col>
      <xdr:colOff>165100</xdr:colOff>
      <xdr:row>77</xdr:row>
      <xdr:rowOff>156953</xdr:rowOff>
    </xdr:to>
    <xdr:sp macro="" textlink="">
      <xdr:nvSpPr>
        <xdr:cNvPr id="197" name="楕円 196"/>
        <xdr:cNvSpPr/>
      </xdr:nvSpPr>
      <xdr:spPr>
        <a:xfrm>
          <a:off x="1968500" y="1325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148080</xdr:rowOff>
    </xdr:from>
    <xdr:ext cx="469744" cy="259045"/>
    <xdr:sp macro="" textlink="">
      <xdr:nvSpPr>
        <xdr:cNvPr id="198" name="テキスト ボックス 197"/>
        <xdr:cNvSpPr txBox="1"/>
      </xdr:nvSpPr>
      <xdr:spPr>
        <a:xfrm>
          <a:off x="1784428" y="1334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53696</xdr:rowOff>
    </xdr:from>
    <xdr:to>
      <xdr:col>6</xdr:col>
      <xdr:colOff>38100</xdr:colOff>
      <xdr:row>77</xdr:row>
      <xdr:rowOff>155296</xdr:rowOff>
    </xdr:to>
    <xdr:sp macro="" textlink="">
      <xdr:nvSpPr>
        <xdr:cNvPr id="199" name="楕円 198"/>
        <xdr:cNvSpPr/>
      </xdr:nvSpPr>
      <xdr:spPr>
        <a:xfrm>
          <a:off x="1079500" y="1325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146423</xdr:rowOff>
    </xdr:from>
    <xdr:ext cx="469744" cy="259045"/>
    <xdr:sp macro="" textlink="">
      <xdr:nvSpPr>
        <xdr:cNvPr id="200" name="テキスト ボックス 199"/>
        <xdr:cNvSpPr txBox="1"/>
      </xdr:nvSpPr>
      <xdr:spPr>
        <a:xfrm>
          <a:off x="895428" y="1334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48023</xdr:rowOff>
    </xdr:from>
    <xdr:to>
      <xdr:col>24</xdr:col>
      <xdr:colOff>63500</xdr:colOff>
      <xdr:row>96</xdr:row>
      <xdr:rowOff>120734</xdr:rowOff>
    </xdr:to>
    <xdr:cxnSp macro="">
      <xdr:nvCxnSpPr>
        <xdr:cNvPr id="230" name="直線コネクタ 229"/>
        <xdr:cNvCxnSpPr/>
      </xdr:nvCxnSpPr>
      <xdr:spPr>
        <a:xfrm flipV="1">
          <a:off x="3797300" y="16507223"/>
          <a:ext cx="838200" cy="7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35828</xdr:rowOff>
    </xdr:from>
    <xdr:ext cx="599010" cy="259045"/>
    <xdr:sp macro="" textlink="">
      <xdr:nvSpPr>
        <xdr:cNvPr id="231" name="扶助費平均値テキスト"/>
        <xdr:cNvSpPr txBox="1"/>
      </xdr:nvSpPr>
      <xdr:spPr>
        <a:xfrm>
          <a:off x="4686300" y="16152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38697</xdr:rowOff>
    </xdr:from>
    <xdr:to>
      <xdr:col>19</xdr:col>
      <xdr:colOff>177800</xdr:colOff>
      <xdr:row>96</xdr:row>
      <xdr:rowOff>120734</xdr:rowOff>
    </xdr:to>
    <xdr:cxnSp macro="">
      <xdr:nvCxnSpPr>
        <xdr:cNvPr id="233" name="直線コネクタ 232"/>
        <xdr:cNvCxnSpPr/>
      </xdr:nvCxnSpPr>
      <xdr:spPr>
        <a:xfrm>
          <a:off x="2908300" y="16497897"/>
          <a:ext cx="889000" cy="8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29884</xdr:rowOff>
    </xdr:from>
    <xdr:ext cx="599010" cy="259045"/>
    <xdr:sp macro="" textlink="">
      <xdr:nvSpPr>
        <xdr:cNvPr id="235" name="テキスト ボックス 234"/>
        <xdr:cNvSpPr txBox="1"/>
      </xdr:nvSpPr>
      <xdr:spPr>
        <a:xfrm>
          <a:off x="3497795" y="1614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38697</xdr:rowOff>
    </xdr:from>
    <xdr:to>
      <xdr:col>15</xdr:col>
      <xdr:colOff>50800</xdr:colOff>
      <xdr:row>97</xdr:row>
      <xdr:rowOff>26215</xdr:rowOff>
    </xdr:to>
    <xdr:cxnSp macro="">
      <xdr:nvCxnSpPr>
        <xdr:cNvPr id="236" name="直線コネクタ 235"/>
        <xdr:cNvCxnSpPr/>
      </xdr:nvCxnSpPr>
      <xdr:spPr>
        <a:xfrm flipV="1">
          <a:off x="2019300" y="16497897"/>
          <a:ext cx="889000" cy="15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121257</xdr:rowOff>
    </xdr:from>
    <xdr:ext cx="599010" cy="259045"/>
    <xdr:sp macro="" textlink="">
      <xdr:nvSpPr>
        <xdr:cNvPr id="238" name="テキスト ボックス 237"/>
        <xdr:cNvSpPr txBox="1"/>
      </xdr:nvSpPr>
      <xdr:spPr>
        <a:xfrm>
          <a:off x="2608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26215</xdr:rowOff>
    </xdr:from>
    <xdr:to>
      <xdr:col>10</xdr:col>
      <xdr:colOff>114300</xdr:colOff>
      <xdr:row>97</xdr:row>
      <xdr:rowOff>50614</xdr:rowOff>
    </xdr:to>
    <xdr:cxnSp macro="">
      <xdr:nvCxnSpPr>
        <xdr:cNvPr id="239" name="直線コネクタ 238"/>
        <xdr:cNvCxnSpPr/>
      </xdr:nvCxnSpPr>
      <xdr:spPr>
        <a:xfrm flipV="1">
          <a:off x="1130300" y="16656865"/>
          <a:ext cx="889000" cy="2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113102</xdr:rowOff>
    </xdr:from>
    <xdr:to>
      <xdr:col>10</xdr:col>
      <xdr:colOff>165100</xdr:colOff>
      <xdr:row>96</xdr:row>
      <xdr:rowOff>43252</xdr:rowOff>
    </xdr:to>
    <xdr:sp macro="" textlink="">
      <xdr:nvSpPr>
        <xdr:cNvPr id="240" name="フローチャート: 判断 239"/>
        <xdr:cNvSpPr/>
      </xdr:nvSpPr>
      <xdr:spPr>
        <a:xfrm>
          <a:off x="1968500" y="164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59779</xdr:rowOff>
    </xdr:from>
    <xdr:ext cx="599010" cy="259045"/>
    <xdr:sp macro="" textlink="">
      <xdr:nvSpPr>
        <xdr:cNvPr id="241" name="テキスト ボックス 240"/>
        <xdr:cNvSpPr txBox="1"/>
      </xdr:nvSpPr>
      <xdr:spPr>
        <a:xfrm>
          <a:off x="1719795" y="1617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168025</xdr:rowOff>
    </xdr:from>
    <xdr:to>
      <xdr:col>6</xdr:col>
      <xdr:colOff>38100</xdr:colOff>
      <xdr:row>96</xdr:row>
      <xdr:rowOff>98175</xdr:rowOff>
    </xdr:to>
    <xdr:sp macro="" textlink="">
      <xdr:nvSpPr>
        <xdr:cNvPr id="242" name="フローチャート: 判断 241"/>
        <xdr:cNvSpPr/>
      </xdr:nvSpPr>
      <xdr:spPr>
        <a:xfrm>
          <a:off x="1079500" y="16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114702</xdr:rowOff>
    </xdr:from>
    <xdr:ext cx="599010" cy="259045"/>
    <xdr:sp macro="" textlink="">
      <xdr:nvSpPr>
        <xdr:cNvPr id="243" name="テキスト ボックス 242"/>
        <xdr:cNvSpPr txBox="1"/>
      </xdr:nvSpPr>
      <xdr:spPr>
        <a:xfrm>
          <a:off x="830795" y="1623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168673</xdr:rowOff>
    </xdr:from>
    <xdr:to>
      <xdr:col>24</xdr:col>
      <xdr:colOff>114300</xdr:colOff>
      <xdr:row>96</xdr:row>
      <xdr:rowOff>98823</xdr:rowOff>
    </xdr:to>
    <xdr:sp macro="" textlink="">
      <xdr:nvSpPr>
        <xdr:cNvPr id="249" name="楕円 248"/>
        <xdr:cNvSpPr/>
      </xdr:nvSpPr>
      <xdr:spPr>
        <a:xfrm>
          <a:off x="4584700" y="1645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147100</xdr:rowOff>
    </xdr:from>
    <xdr:ext cx="599010" cy="259045"/>
    <xdr:sp macro="" textlink="">
      <xdr:nvSpPr>
        <xdr:cNvPr id="250" name="扶助費該当値テキスト"/>
        <xdr:cNvSpPr txBox="1"/>
      </xdr:nvSpPr>
      <xdr:spPr>
        <a:xfrm>
          <a:off x="4686300" y="16434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69934</xdr:rowOff>
    </xdr:from>
    <xdr:to>
      <xdr:col>20</xdr:col>
      <xdr:colOff>38100</xdr:colOff>
      <xdr:row>97</xdr:row>
      <xdr:rowOff>84</xdr:rowOff>
    </xdr:to>
    <xdr:sp macro="" textlink="">
      <xdr:nvSpPr>
        <xdr:cNvPr id="251" name="楕円 250"/>
        <xdr:cNvSpPr/>
      </xdr:nvSpPr>
      <xdr:spPr>
        <a:xfrm>
          <a:off x="3746500" y="1652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162661</xdr:rowOff>
    </xdr:from>
    <xdr:ext cx="599010" cy="259045"/>
    <xdr:sp macro="" textlink="">
      <xdr:nvSpPr>
        <xdr:cNvPr id="252" name="テキスト ボックス 251"/>
        <xdr:cNvSpPr txBox="1"/>
      </xdr:nvSpPr>
      <xdr:spPr>
        <a:xfrm>
          <a:off x="3497795" y="1662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159347</xdr:rowOff>
    </xdr:from>
    <xdr:to>
      <xdr:col>15</xdr:col>
      <xdr:colOff>101600</xdr:colOff>
      <xdr:row>96</xdr:row>
      <xdr:rowOff>89497</xdr:rowOff>
    </xdr:to>
    <xdr:sp macro="" textlink="">
      <xdr:nvSpPr>
        <xdr:cNvPr id="253" name="楕円 252"/>
        <xdr:cNvSpPr/>
      </xdr:nvSpPr>
      <xdr:spPr>
        <a:xfrm>
          <a:off x="2857500" y="1644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80624</xdr:rowOff>
    </xdr:from>
    <xdr:ext cx="599010" cy="259045"/>
    <xdr:sp macro="" textlink="">
      <xdr:nvSpPr>
        <xdr:cNvPr id="254" name="テキスト ボックス 253"/>
        <xdr:cNvSpPr txBox="1"/>
      </xdr:nvSpPr>
      <xdr:spPr>
        <a:xfrm>
          <a:off x="2608795" y="16539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146865</xdr:rowOff>
    </xdr:from>
    <xdr:to>
      <xdr:col>10</xdr:col>
      <xdr:colOff>165100</xdr:colOff>
      <xdr:row>97</xdr:row>
      <xdr:rowOff>77015</xdr:rowOff>
    </xdr:to>
    <xdr:sp macro="" textlink="">
      <xdr:nvSpPr>
        <xdr:cNvPr id="255" name="楕円 254"/>
        <xdr:cNvSpPr/>
      </xdr:nvSpPr>
      <xdr:spPr>
        <a:xfrm>
          <a:off x="1968500" y="1660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68142</xdr:rowOff>
    </xdr:from>
    <xdr:ext cx="534377" cy="259045"/>
    <xdr:sp macro="" textlink="">
      <xdr:nvSpPr>
        <xdr:cNvPr id="256" name="テキスト ボックス 255"/>
        <xdr:cNvSpPr txBox="1"/>
      </xdr:nvSpPr>
      <xdr:spPr>
        <a:xfrm>
          <a:off x="1752111" y="1669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171264</xdr:rowOff>
    </xdr:from>
    <xdr:to>
      <xdr:col>6</xdr:col>
      <xdr:colOff>38100</xdr:colOff>
      <xdr:row>97</xdr:row>
      <xdr:rowOff>101414</xdr:rowOff>
    </xdr:to>
    <xdr:sp macro="" textlink="">
      <xdr:nvSpPr>
        <xdr:cNvPr id="257" name="楕円 256"/>
        <xdr:cNvSpPr/>
      </xdr:nvSpPr>
      <xdr:spPr>
        <a:xfrm>
          <a:off x="1079500" y="1663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92541</xdr:rowOff>
    </xdr:from>
    <xdr:ext cx="534377" cy="259045"/>
    <xdr:sp macro="" textlink="">
      <xdr:nvSpPr>
        <xdr:cNvPr id="258" name="テキスト ボックス 257"/>
        <xdr:cNvSpPr txBox="1"/>
      </xdr:nvSpPr>
      <xdr:spPr>
        <a:xfrm>
          <a:off x="863111" y="1672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9" name="直線コネクタ 268"/>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0" name="テキスト ボックス 269"/>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2" name="テキスト ボックス 271"/>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3" name="直線コネクタ 272"/>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4" name="テキスト ボックス 273"/>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7" name="直線コネクタ 276"/>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78" name="テキスト ボックス 277"/>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9" name="直線コネクタ 278"/>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0" name="テキスト ボックス 279"/>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1" name="直線コネクタ 280"/>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2" name="テキスト ボックス 281"/>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136633</xdr:rowOff>
    </xdr:from>
    <xdr:to>
      <xdr:col>54</xdr:col>
      <xdr:colOff>189865</xdr:colOff>
      <xdr:row>38</xdr:row>
      <xdr:rowOff>108915</xdr:rowOff>
    </xdr:to>
    <xdr:cxnSp macro="">
      <xdr:nvCxnSpPr>
        <xdr:cNvPr id="286" name="直線コネクタ 285"/>
        <xdr:cNvCxnSpPr/>
      </xdr:nvCxnSpPr>
      <xdr:spPr>
        <a:xfrm flipV="1">
          <a:off x="10475595" y="5451583"/>
          <a:ext cx="1270" cy="117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112742</xdr:rowOff>
    </xdr:from>
    <xdr:ext cx="534377" cy="259045"/>
    <xdr:sp macro="" textlink="">
      <xdr:nvSpPr>
        <xdr:cNvPr id="287" name="補助費等最小値テキスト"/>
        <xdr:cNvSpPr txBox="1"/>
      </xdr:nvSpPr>
      <xdr:spPr>
        <a:xfrm>
          <a:off x="10528300" y="662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108915</xdr:rowOff>
    </xdr:from>
    <xdr:to>
      <xdr:col>55</xdr:col>
      <xdr:colOff>88900</xdr:colOff>
      <xdr:row>38</xdr:row>
      <xdr:rowOff>108915</xdr:rowOff>
    </xdr:to>
    <xdr:cxnSp macro="">
      <xdr:nvCxnSpPr>
        <xdr:cNvPr id="288" name="直線コネクタ 287"/>
        <xdr:cNvCxnSpPr/>
      </xdr:nvCxnSpPr>
      <xdr:spPr>
        <a:xfrm>
          <a:off x="10388600" y="6624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83310</xdr:rowOff>
    </xdr:from>
    <xdr:ext cx="599010" cy="259045"/>
    <xdr:sp macro="" textlink="">
      <xdr:nvSpPr>
        <xdr:cNvPr id="289" name="補助費等最大値テキスト"/>
        <xdr:cNvSpPr txBox="1"/>
      </xdr:nvSpPr>
      <xdr:spPr>
        <a:xfrm>
          <a:off x="10528300" y="522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136633</xdr:rowOff>
    </xdr:from>
    <xdr:to>
      <xdr:col>55</xdr:col>
      <xdr:colOff>88900</xdr:colOff>
      <xdr:row>31</xdr:row>
      <xdr:rowOff>136633</xdr:rowOff>
    </xdr:to>
    <xdr:cxnSp macro="">
      <xdr:nvCxnSpPr>
        <xdr:cNvPr id="290" name="直線コネクタ 289"/>
        <xdr:cNvCxnSpPr/>
      </xdr:nvCxnSpPr>
      <xdr:spPr>
        <a:xfrm>
          <a:off x="10388600" y="545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86227</xdr:rowOff>
    </xdr:from>
    <xdr:to>
      <xdr:col>55</xdr:col>
      <xdr:colOff>0</xdr:colOff>
      <xdr:row>37</xdr:row>
      <xdr:rowOff>161265</xdr:rowOff>
    </xdr:to>
    <xdr:cxnSp macro="">
      <xdr:nvCxnSpPr>
        <xdr:cNvPr id="291" name="直線コネクタ 290"/>
        <xdr:cNvCxnSpPr/>
      </xdr:nvCxnSpPr>
      <xdr:spPr>
        <a:xfrm>
          <a:off x="9639300" y="6429877"/>
          <a:ext cx="838200" cy="7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9155</xdr:rowOff>
    </xdr:from>
    <xdr:ext cx="534377" cy="259045"/>
    <xdr:sp macro="" textlink="">
      <xdr:nvSpPr>
        <xdr:cNvPr id="292" name="補助費等平均値テキスト"/>
        <xdr:cNvSpPr txBox="1"/>
      </xdr:nvSpPr>
      <xdr:spPr>
        <a:xfrm>
          <a:off x="10528300" y="61813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157728</xdr:rowOff>
    </xdr:from>
    <xdr:to>
      <xdr:col>55</xdr:col>
      <xdr:colOff>50800</xdr:colOff>
      <xdr:row>37</xdr:row>
      <xdr:rowOff>87878</xdr:rowOff>
    </xdr:to>
    <xdr:sp macro="" textlink="">
      <xdr:nvSpPr>
        <xdr:cNvPr id="293" name="フローチャート: 判断 292"/>
        <xdr:cNvSpPr/>
      </xdr:nvSpPr>
      <xdr:spPr>
        <a:xfrm>
          <a:off x="10426700" y="632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86227</xdr:rowOff>
    </xdr:from>
    <xdr:to>
      <xdr:col>50</xdr:col>
      <xdr:colOff>114300</xdr:colOff>
      <xdr:row>37</xdr:row>
      <xdr:rowOff>134842</xdr:rowOff>
    </xdr:to>
    <xdr:cxnSp macro="">
      <xdr:nvCxnSpPr>
        <xdr:cNvPr id="294" name="直線コネクタ 293"/>
        <xdr:cNvCxnSpPr/>
      </xdr:nvCxnSpPr>
      <xdr:spPr>
        <a:xfrm flipV="1">
          <a:off x="8750300" y="6429877"/>
          <a:ext cx="889000" cy="4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142287</xdr:rowOff>
    </xdr:from>
    <xdr:to>
      <xdr:col>50</xdr:col>
      <xdr:colOff>165100</xdr:colOff>
      <xdr:row>37</xdr:row>
      <xdr:rowOff>72437</xdr:rowOff>
    </xdr:to>
    <xdr:sp macro="" textlink="">
      <xdr:nvSpPr>
        <xdr:cNvPr id="295" name="フローチャート: 判断 294"/>
        <xdr:cNvSpPr/>
      </xdr:nvSpPr>
      <xdr:spPr>
        <a:xfrm>
          <a:off x="9588500" y="631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88964</xdr:rowOff>
    </xdr:from>
    <xdr:ext cx="534377" cy="259045"/>
    <xdr:sp macro="" textlink="">
      <xdr:nvSpPr>
        <xdr:cNvPr id="296" name="テキスト ボックス 295"/>
        <xdr:cNvSpPr txBox="1"/>
      </xdr:nvSpPr>
      <xdr:spPr>
        <a:xfrm>
          <a:off x="9372111" y="608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48527</xdr:rowOff>
    </xdr:from>
    <xdr:to>
      <xdr:col>45</xdr:col>
      <xdr:colOff>177800</xdr:colOff>
      <xdr:row>37</xdr:row>
      <xdr:rowOff>134842</xdr:rowOff>
    </xdr:to>
    <xdr:cxnSp macro="">
      <xdr:nvCxnSpPr>
        <xdr:cNvPr id="297" name="直線コネクタ 296"/>
        <xdr:cNvCxnSpPr/>
      </xdr:nvCxnSpPr>
      <xdr:spPr>
        <a:xfrm>
          <a:off x="7861300" y="5534927"/>
          <a:ext cx="889000" cy="94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4175</xdr:rowOff>
    </xdr:from>
    <xdr:to>
      <xdr:col>46</xdr:col>
      <xdr:colOff>38100</xdr:colOff>
      <xdr:row>37</xdr:row>
      <xdr:rowOff>105775</xdr:rowOff>
    </xdr:to>
    <xdr:sp macro="" textlink="">
      <xdr:nvSpPr>
        <xdr:cNvPr id="298" name="フローチャート: 判断 297"/>
        <xdr:cNvSpPr/>
      </xdr:nvSpPr>
      <xdr:spPr>
        <a:xfrm>
          <a:off x="8699500" y="6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122302</xdr:rowOff>
    </xdr:from>
    <xdr:ext cx="534377" cy="259045"/>
    <xdr:sp macro="" textlink="">
      <xdr:nvSpPr>
        <xdr:cNvPr id="299" name="テキスト ボックス 298"/>
        <xdr:cNvSpPr txBox="1"/>
      </xdr:nvSpPr>
      <xdr:spPr>
        <a:xfrm>
          <a:off x="8483111" y="612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48527</xdr:rowOff>
    </xdr:from>
    <xdr:to>
      <xdr:col>41</xdr:col>
      <xdr:colOff>50800</xdr:colOff>
      <xdr:row>37</xdr:row>
      <xdr:rowOff>145301</xdr:rowOff>
    </xdr:to>
    <xdr:cxnSp macro="">
      <xdr:nvCxnSpPr>
        <xdr:cNvPr id="300" name="直線コネクタ 299"/>
        <xdr:cNvCxnSpPr/>
      </xdr:nvCxnSpPr>
      <xdr:spPr>
        <a:xfrm flipV="1">
          <a:off x="6972300" y="5534927"/>
          <a:ext cx="889000" cy="95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74927</xdr:rowOff>
    </xdr:from>
    <xdr:to>
      <xdr:col>41</xdr:col>
      <xdr:colOff>101600</xdr:colOff>
      <xdr:row>31</xdr:row>
      <xdr:rowOff>5077</xdr:rowOff>
    </xdr:to>
    <xdr:sp macro="" textlink="">
      <xdr:nvSpPr>
        <xdr:cNvPr id="301" name="フローチャート: 判断 300"/>
        <xdr:cNvSpPr/>
      </xdr:nvSpPr>
      <xdr:spPr>
        <a:xfrm>
          <a:off x="7810500" y="5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21604</xdr:rowOff>
    </xdr:from>
    <xdr:ext cx="599010" cy="259045"/>
    <xdr:sp macro="" textlink="">
      <xdr:nvSpPr>
        <xdr:cNvPr id="302" name="テキスト ボックス 301"/>
        <xdr:cNvSpPr txBox="1"/>
      </xdr:nvSpPr>
      <xdr:spPr>
        <a:xfrm>
          <a:off x="7561795" y="499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112294</xdr:rowOff>
    </xdr:from>
    <xdr:to>
      <xdr:col>36</xdr:col>
      <xdr:colOff>165100</xdr:colOff>
      <xdr:row>37</xdr:row>
      <xdr:rowOff>42444</xdr:rowOff>
    </xdr:to>
    <xdr:sp macro="" textlink="">
      <xdr:nvSpPr>
        <xdr:cNvPr id="303" name="フローチャート: 判断 302"/>
        <xdr:cNvSpPr/>
      </xdr:nvSpPr>
      <xdr:spPr>
        <a:xfrm>
          <a:off x="6921500" y="62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58971</xdr:rowOff>
    </xdr:from>
    <xdr:ext cx="534377" cy="259045"/>
    <xdr:sp macro="" textlink="">
      <xdr:nvSpPr>
        <xdr:cNvPr id="304" name="テキスト ボックス 303"/>
        <xdr:cNvSpPr txBox="1"/>
      </xdr:nvSpPr>
      <xdr:spPr>
        <a:xfrm>
          <a:off x="6705111" y="605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110465</xdr:rowOff>
    </xdr:from>
    <xdr:to>
      <xdr:col>55</xdr:col>
      <xdr:colOff>50800</xdr:colOff>
      <xdr:row>38</xdr:row>
      <xdr:rowOff>40615</xdr:rowOff>
    </xdr:to>
    <xdr:sp macro="" textlink="">
      <xdr:nvSpPr>
        <xdr:cNvPr id="310" name="楕円 309"/>
        <xdr:cNvSpPr/>
      </xdr:nvSpPr>
      <xdr:spPr>
        <a:xfrm>
          <a:off x="10426700" y="64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25392</xdr:rowOff>
    </xdr:from>
    <xdr:ext cx="534377" cy="259045"/>
    <xdr:sp macro="" textlink="">
      <xdr:nvSpPr>
        <xdr:cNvPr id="311" name="補助費等該当値テキスト"/>
        <xdr:cNvSpPr txBox="1"/>
      </xdr:nvSpPr>
      <xdr:spPr>
        <a:xfrm>
          <a:off x="10528300" y="636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35427</xdr:rowOff>
    </xdr:from>
    <xdr:to>
      <xdr:col>50</xdr:col>
      <xdr:colOff>165100</xdr:colOff>
      <xdr:row>37</xdr:row>
      <xdr:rowOff>137027</xdr:rowOff>
    </xdr:to>
    <xdr:sp macro="" textlink="">
      <xdr:nvSpPr>
        <xdr:cNvPr id="312" name="楕円 311"/>
        <xdr:cNvSpPr/>
      </xdr:nvSpPr>
      <xdr:spPr>
        <a:xfrm>
          <a:off x="9588500" y="637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128154</xdr:rowOff>
    </xdr:from>
    <xdr:ext cx="534377" cy="259045"/>
    <xdr:sp macro="" textlink="">
      <xdr:nvSpPr>
        <xdr:cNvPr id="313" name="テキスト ボックス 312"/>
        <xdr:cNvSpPr txBox="1"/>
      </xdr:nvSpPr>
      <xdr:spPr>
        <a:xfrm>
          <a:off x="9372111" y="647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84042</xdr:rowOff>
    </xdr:from>
    <xdr:to>
      <xdr:col>46</xdr:col>
      <xdr:colOff>38100</xdr:colOff>
      <xdr:row>38</xdr:row>
      <xdr:rowOff>14192</xdr:rowOff>
    </xdr:to>
    <xdr:sp macro="" textlink="">
      <xdr:nvSpPr>
        <xdr:cNvPr id="314" name="楕円 313"/>
        <xdr:cNvSpPr/>
      </xdr:nvSpPr>
      <xdr:spPr>
        <a:xfrm>
          <a:off x="8699500" y="64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5319</xdr:rowOff>
    </xdr:from>
    <xdr:ext cx="534377" cy="259045"/>
    <xdr:sp macro="" textlink="">
      <xdr:nvSpPr>
        <xdr:cNvPr id="315" name="テキスト ボックス 314"/>
        <xdr:cNvSpPr txBox="1"/>
      </xdr:nvSpPr>
      <xdr:spPr>
        <a:xfrm>
          <a:off x="8483111" y="652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169177</xdr:rowOff>
    </xdr:from>
    <xdr:to>
      <xdr:col>41</xdr:col>
      <xdr:colOff>101600</xdr:colOff>
      <xdr:row>32</xdr:row>
      <xdr:rowOff>99327</xdr:rowOff>
    </xdr:to>
    <xdr:sp macro="" textlink="">
      <xdr:nvSpPr>
        <xdr:cNvPr id="316" name="楕円 315"/>
        <xdr:cNvSpPr/>
      </xdr:nvSpPr>
      <xdr:spPr>
        <a:xfrm>
          <a:off x="7810500" y="548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90454</xdr:rowOff>
    </xdr:from>
    <xdr:ext cx="599010" cy="259045"/>
    <xdr:sp macro="" textlink="">
      <xdr:nvSpPr>
        <xdr:cNvPr id="317" name="テキスト ボックス 316"/>
        <xdr:cNvSpPr txBox="1"/>
      </xdr:nvSpPr>
      <xdr:spPr>
        <a:xfrm>
          <a:off x="7561795" y="557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94501</xdr:rowOff>
    </xdr:from>
    <xdr:to>
      <xdr:col>36</xdr:col>
      <xdr:colOff>165100</xdr:colOff>
      <xdr:row>38</xdr:row>
      <xdr:rowOff>24651</xdr:rowOff>
    </xdr:to>
    <xdr:sp macro="" textlink="">
      <xdr:nvSpPr>
        <xdr:cNvPr id="318" name="楕円 317"/>
        <xdr:cNvSpPr/>
      </xdr:nvSpPr>
      <xdr:spPr>
        <a:xfrm>
          <a:off x="6921500" y="643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15777</xdr:rowOff>
    </xdr:from>
    <xdr:ext cx="534377" cy="259045"/>
    <xdr:sp macro="" textlink="">
      <xdr:nvSpPr>
        <xdr:cNvPr id="319" name="テキスト ボックス 318"/>
        <xdr:cNvSpPr txBox="1"/>
      </xdr:nvSpPr>
      <xdr:spPr>
        <a:xfrm>
          <a:off x="6705111" y="653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3" name="直線コネクタ 342"/>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4" name="普通建設事業費最小値テキスト"/>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5" name="直線コネクタ 344"/>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6" name="普通建設事業費最大値テキスト"/>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7" name="直線コネクタ 346"/>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6058</xdr:rowOff>
    </xdr:from>
    <xdr:to>
      <xdr:col>55</xdr:col>
      <xdr:colOff>0</xdr:colOff>
      <xdr:row>56</xdr:row>
      <xdr:rowOff>169888</xdr:rowOff>
    </xdr:to>
    <xdr:cxnSp macro="">
      <xdr:nvCxnSpPr>
        <xdr:cNvPr id="348" name="直線コネクタ 347"/>
        <xdr:cNvCxnSpPr/>
      </xdr:nvCxnSpPr>
      <xdr:spPr>
        <a:xfrm>
          <a:off x="9639300" y="9607258"/>
          <a:ext cx="8382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136097</xdr:rowOff>
    </xdr:from>
    <xdr:ext cx="534377" cy="259045"/>
    <xdr:sp macro="" textlink="">
      <xdr:nvSpPr>
        <xdr:cNvPr id="349" name="普通建設事業費平均値テキスト"/>
        <xdr:cNvSpPr txBox="1"/>
      </xdr:nvSpPr>
      <xdr:spPr>
        <a:xfrm>
          <a:off x="10528300" y="9394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50" name="フローチャート: 判断 349"/>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6058</xdr:rowOff>
    </xdr:from>
    <xdr:to>
      <xdr:col>50</xdr:col>
      <xdr:colOff>114300</xdr:colOff>
      <xdr:row>57</xdr:row>
      <xdr:rowOff>39459</xdr:rowOff>
    </xdr:to>
    <xdr:cxnSp macro="">
      <xdr:nvCxnSpPr>
        <xdr:cNvPr id="351" name="直線コネクタ 350"/>
        <xdr:cNvCxnSpPr/>
      </xdr:nvCxnSpPr>
      <xdr:spPr>
        <a:xfrm flipV="1">
          <a:off x="8750300" y="9607258"/>
          <a:ext cx="889000" cy="20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52" name="フローチャート: 判断 351"/>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68330</xdr:rowOff>
    </xdr:from>
    <xdr:ext cx="534377" cy="259045"/>
    <xdr:sp macro="" textlink="">
      <xdr:nvSpPr>
        <xdr:cNvPr id="353" name="テキスト ボックス 352"/>
        <xdr:cNvSpPr txBox="1"/>
      </xdr:nvSpPr>
      <xdr:spPr>
        <a:xfrm>
          <a:off x="9372111" y="966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96355</xdr:rowOff>
    </xdr:from>
    <xdr:to>
      <xdr:col>45</xdr:col>
      <xdr:colOff>177800</xdr:colOff>
      <xdr:row>57</xdr:row>
      <xdr:rowOff>39459</xdr:rowOff>
    </xdr:to>
    <xdr:cxnSp macro="">
      <xdr:nvCxnSpPr>
        <xdr:cNvPr id="354" name="直線コネクタ 353"/>
        <xdr:cNvCxnSpPr/>
      </xdr:nvCxnSpPr>
      <xdr:spPr>
        <a:xfrm>
          <a:off x="7861300" y="9697555"/>
          <a:ext cx="889000" cy="1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5" name="フローチャート: 判断 354"/>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67898</xdr:rowOff>
    </xdr:from>
    <xdr:ext cx="534377" cy="259045"/>
    <xdr:sp macro="" textlink="">
      <xdr:nvSpPr>
        <xdr:cNvPr id="356" name="テキスト ボックス 355"/>
        <xdr:cNvSpPr txBox="1"/>
      </xdr:nvSpPr>
      <xdr:spPr>
        <a:xfrm>
          <a:off x="8483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96355</xdr:rowOff>
    </xdr:from>
    <xdr:to>
      <xdr:col>41</xdr:col>
      <xdr:colOff>50800</xdr:colOff>
      <xdr:row>56</xdr:row>
      <xdr:rowOff>146926</xdr:rowOff>
    </xdr:to>
    <xdr:cxnSp macro="">
      <xdr:nvCxnSpPr>
        <xdr:cNvPr id="357" name="直線コネクタ 356"/>
        <xdr:cNvCxnSpPr/>
      </xdr:nvCxnSpPr>
      <xdr:spPr>
        <a:xfrm flipV="1">
          <a:off x="6972300" y="9697555"/>
          <a:ext cx="889000" cy="5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98349</xdr:rowOff>
    </xdr:from>
    <xdr:to>
      <xdr:col>41</xdr:col>
      <xdr:colOff>101600</xdr:colOff>
      <xdr:row>54</xdr:row>
      <xdr:rowOff>28499</xdr:rowOff>
    </xdr:to>
    <xdr:sp macro="" textlink="">
      <xdr:nvSpPr>
        <xdr:cNvPr id="358" name="フローチャート: 判断 357"/>
        <xdr:cNvSpPr/>
      </xdr:nvSpPr>
      <xdr:spPr>
        <a:xfrm>
          <a:off x="7810500" y="918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45026</xdr:rowOff>
    </xdr:from>
    <xdr:ext cx="534377" cy="259045"/>
    <xdr:sp macro="" textlink="">
      <xdr:nvSpPr>
        <xdr:cNvPr id="359" name="テキスト ボックス 358"/>
        <xdr:cNvSpPr txBox="1"/>
      </xdr:nvSpPr>
      <xdr:spPr>
        <a:xfrm>
          <a:off x="7594111" y="896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107302</xdr:rowOff>
    </xdr:from>
    <xdr:to>
      <xdr:col>36</xdr:col>
      <xdr:colOff>165100</xdr:colOff>
      <xdr:row>54</xdr:row>
      <xdr:rowOff>37452</xdr:rowOff>
    </xdr:to>
    <xdr:sp macro="" textlink="">
      <xdr:nvSpPr>
        <xdr:cNvPr id="360" name="フローチャート: 判断 359"/>
        <xdr:cNvSpPr/>
      </xdr:nvSpPr>
      <xdr:spPr>
        <a:xfrm>
          <a:off x="6921500" y="919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53979</xdr:rowOff>
    </xdr:from>
    <xdr:ext cx="534377" cy="259045"/>
    <xdr:sp macro="" textlink="">
      <xdr:nvSpPr>
        <xdr:cNvPr id="361" name="テキスト ボックス 360"/>
        <xdr:cNvSpPr txBox="1"/>
      </xdr:nvSpPr>
      <xdr:spPr>
        <a:xfrm>
          <a:off x="6705111" y="896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119088</xdr:rowOff>
    </xdr:from>
    <xdr:to>
      <xdr:col>55</xdr:col>
      <xdr:colOff>50800</xdr:colOff>
      <xdr:row>57</xdr:row>
      <xdr:rowOff>49238</xdr:rowOff>
    </xdr:to>
    <xdr:sp macro="" textlink="">
      <xdr:nvSpPr>
        <xdr:cNvPr id="367" name="楕円 366"/>
        <xdr:cNvSpPr/>
      </xdr:nvSpPr>
      <xdr:spPr>
        <a:xfrm>
          <a:off x="10426700" y="972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97515</xdr:rowOff>
    </xdr:from>
    <xdr:ext cx="534377" cy="259045"/>
    <xdr:sp macro="" textlink="">
      <xdr:nvSpPr>
        <xdr:cNvPr id="368" name="普通建設事業費該当値テキスト"/>
        <xdr:cNvSpPr txBox="1"/>
      </xdr:nvSpPr>
      <xdr:spPr>
        <a:xfrm>
          <a:off x="10528300" y="969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126708</xdr:rowOff>
    </xdr:from>
    <xdr:to>
      <xdr:col>50</xdr:col>
      <xdr:colOff>165100</xdr:colOff>
      <xdr:row>56</xdr:row>
      <xdr:rowOff>56858</xdr:rowOff>
    </xdr:to>
    <xdr:sp macro="" textlink="">
      <xdr:nvSpPr>
        <xdr:cNvPr id="369" name="楕円 368"/>
        <xdr:cNvSpPr/>
      </xdr:nvSpPr>
      <xdr:spPr>
        <a:xfrm>
          <a:off x="9588500" y="955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73385</xdr:rowOff>
    </xdr:from>
    <xdr:ext cx="534377" cy="259045"/>
    <xdr:sp macro="" textlink="">
      <xdr:nvSpPr>
        <xdr:cNvPr id="370" name="テキスト ボックス 369"/>
        <xdr:cNvSpPr txBox="1"/>
      </xdr:nvSpPr>
      <xdr:spPr>
        <a:xfrm>
          <a:off x="9372111" y="933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160109</xdr:rowOff>
    </xdr:from>
    <xdr:to>
      <xdr:col>46</xdr:col>
      <xdr:colOff>38100</xdr:colOff>
      <xdr:row>57</xdr:row>
      <xdr:rowOff>90259</xdr:rowOff>
    </xdr:to>
    <xdr:sp macro="" textlink="">
      <xdr:nvSpPr>
        <xdr:cNvPr id="371" name="楕円 370"/>
        <xdr:cNvSpPr/>
      </xdr:nvSpPr>
      <xdr:spPr>
        <a:xfrm>
          <a:off x="8699500" y="976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81386</xdr:rowOff>
    </xdr:from>
    <xdr:ext cx="534377" cy="259045"/>
    <xdr:sp macro="" textlink="">
      <xdr:nvSpPr>
        <xdr:cNvPr id="372" name="テキスト ボックス 371"/>
        <xdr:cNvSpPr txBox="1"/>
      </xdr:nvSpPr>
      <xdr:spPr>
        <a:xfrm>
          <a:off x="8483111" y="985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45555</xdr:rowOff>
    </xdr:from>
    <xdr:to>
      <xdr:col>41</xdr:col>
      <xdr:colOff>101600</xdr:colOff>
      <xdr:row>56</xdr:row>
      <xdr:rowOff>147155</xdr:rowOff>
    </xdr:to>
    <xdr:sp macro="" textlink="">
      <xdr:nvSpPr>
        <xdr:cNvPr id="373" name="楕円 372"/>
        <xdr:cNvSpPr/>
      </xdr:nvSpPr>
      <xdr:spPr>
        <a:xfrm>
          <a:off x="7810500" y="964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138282</xdr:rowOff>
    </xdr:from>
    <xdr:ext cx="534377" cy="259045"/>
    <xdr:sp macro="" textlink="">
      <xdr:nvSpPr>
        <xdr:cNvPr id="374" name="テキスト ボックス 373"/>
        <xdr:cNvSpPr txBox="1"/>
      </xdr:nvSpPr>
      <xdr:spPr>
        <a:xfrm>
          <a:off x="7594111" y="973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96126</xdr:rowOff>
    </xdr:from>
    <xdr:to>
      <xdr:col>36</xdr:col>
      <xdr:colOff>165100</xdr:colOff>
      <xdr:row>57</xdr:row>
      <xdr:rowOff>26276</xdr:rowOff>
    </xdr:to>
    <xdr:sp macro="" textlink="">
      <xdr:nvSpPr>
        <xdr:cNvPr id="375" name="楕円 374"/>
        <xdr:cNvSpPr/>
      </xdr:nvSpPr>
      <xdr:spPr>
        <a:xfrm>
          <a:off x="6921500" y="969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17403</xdr:rowOff>
    </xdr:from>
    <xdr:ext cx="534377" cy="259045"/>
    <xdr:sp macro="" textlink="">
      <xdr:nvSpPr>
        <xdr:cNvPr id="376" name="テキスト ボックス 375"/>
        <xdr:cNvSpPr txBox="1"/>
      </xdr:nvSpPr>
      <xdr:spPr>
        <a:xfrm>
          <a:off x="6705111" y="979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8" name="直線コネクタ 397"/>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9"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0" name="直線コネクタ 399"/>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401" name="普通建設事業費 （ うち新規整備　）最大値テキスト"/>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2" name="直線コネクタ 401"/>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162308</xdr:rowOff>
    </xdr:from>
    <xdr:to>
      <xdr:col>55</xdr:col>
      <xdr:colOff>0</xdr:colOff>
      <xdr:row>77</xdr:row>
      <xdr:rowOff>25674</xdr:rowOff>
    </xdr:to>
    <xdr:cxnSp macro="">
      <xdr:nvCxnSpPr>
        <xdr:cNvPr id="403" name="直線コネクタ 402"/>
        <xdr:cNvCxnSpPr/>
      </xdr:nvCxnSpPr>
      <xdr:spPr>
        <a:xfrm>
          <a:off x="9639300" y="13021058"/>
          <a:ext cx="838200" cy="20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152571</xdr:rowOff>
    </xdr:from>
    <xdr:ext cx="534377" cy="259045"/>
    <xdr:sp macro="" textlink="">
      <xdr:nvSpPr>
        <xdr:cNvPr id="404" name="普通建設事業費 （ うち新規整備　）平均値テキスト"/>
        <xdr:cNvSpPr txBox="1"/>
      </xdr:nvSpPr>
      <xdr:spPr>
        <a:xfrm>
          <a:off x="10528300" y="13182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5" name="フローチャート: 判断 404"/>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162308</xdr:rowOff>
    </xdr:from>
    <xdr:to>
      <xdr:col>50</xdr:col>
      <xdr:colOff>114300</xdr:colOff>
      <xdr:row>78</xdr:row>
      <xdr:rowOff>128956</xdr:rowOff>
    </xdr:to>
    <xdr:cxnSp macro="">
      <xdr:nvCxnSpPr>
        <xdr:cNvPr id="406" name="直線コネクタ 405"/>
        <xdr:cNvCxnSpPr/>
      </xdr:nvCxnSpPr>
      <xdr:spPr>
        <a:xfrm flipV="1">
          <a:off x="8750300" y="13021058"/>
          <a:ext cx="889000" cy="48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7" name="フローチャート: 判断 406"/>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92381</xdr:rowOff>
    </xdr:from>
    <xdr:ext cx="534377" cy="259045"/>
    <xdr:sp macro="" textlink="">
      <xdr:nvSpPr>
        <xdr:cNvPr id="408" name="テキスト ボックス 407"/>
        <xdr:cNvSpPr txBox="1"/>
      </xdr:nvSpPr>
      <xdr:spPr>
        <a:xfrm>
          <a:off x="9372111" y="1329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63508</xdr:rowOff>
    </xdr:from>
    <xdr:to>
      <xdr:col>45</xdr:col>
      <xdr:colOff>177800</xdr:colOff>
      <xdr:row>78</xdr:row>
      <xdr:rowOff>128956</xdr:rowOff>
    </xdr:to>
    <xdr:cxnSp macro="">
      <xdr:nvCxnSpPr>
        <xdr:cNvPr id="409" name="直線コネクタ 408"/>
        <xdr:cNvCxnSpPr/>
      </xdr:nvCxnSpPr>
      <xdr:spPr>
        <a:xfrm>
          <a:off x="7861300" y="13436608"/>
          <a:ext cx="889000" cy="6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10" name="フローチャート: 判断 409"/>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132915</xdr:rowOff>
    </xdr:from>
    <xdr:ext cx="534377" cy="259045"/>
    <xdr:sp macro="" textlink="">
      <xdr:nvSpPr>
        <xdr:cNvPr id="411" name="テキスト ボックス 410"/>
        <xdr:cNvSpPr txBox="1"/>
      </xdr:nvSpPr>
      <xdr:spPr>
        <a:xfrm>
          <a:off x="8483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63508</xdr:rowOff>
    </xdr:from>
    <xdr:to>
      <xdr:col>41</xdr:col>
      <xdr:colOff>50800</xdr:colOff>
      <xdr:row>78</xdr:row>
      <xdr:rowOff>126806</xdr:rowOff>
    </xdr:to>
    <xdr:cxnSp macro="">
      <xdr:nvCxnSpPr>
        <xdr:cNvPr id="412" name="直線コネクタ 411"/>
        <xdr:cNvCxnSpPr/>
      </xdr:nvCxnSpPr>
      <xdr:spPr>
        <a:xfrm flipV="1">
          <a:off x="6972300" y="13436608"/>
          <a:ext cx="889000" cy="6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162601</xdr:rowOff>
    </xdr:from>
    <xdr:to>
      <xdr:col>41</xdr:col>
      <xdr:colOff>101600</xdr:colOff>
      <xdr:row>76</xdr:row>
      <xdr:rowOff>92751</xdr:rowOff>
    </xdr:to>
    <xdr:sp macro="" textlink="">
      <xdr:nvSpPr>
        <xdr:cNvPr id="413" name="フローチャート: 判断 412"/>
        <xdr:cNvSpPr/>
      </xdr:nvSpPr>
      <xdr:spPr>
        <a:xfrm>
          <a:off x="7810500" y="130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109278</xdr:rowOff>
    </xdr:from>
    <xdr:ext cx="534377" cy="259045"/>
    <xdr:sp macro="" textlink="">
      <xdr:nvSpPr>
        <xdr:cNvPr id="414" name="テキスト ボックス 413"/>
        <xdr:cNvSpPr txBox="1"/>
      </xdr:nvSpPr>
      <xdr:spPr>
        <a:xfrm>
          <a:off x="7594111" y="1279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100147</xdr:rowOff>
    </xdr:from>
    <xdr:to>
      <xdr:col>36</xdr:col>
      <xdr:colOff>165100</xdr:colOff>
      <xdr:row>77</xdr:row>
      <xdr:rowOff>30297</xdr:rowOff>
    </xdr:to>
    <xdr:sp macro="" textlink="">
      <xdr:nvSpPr>
        <xdr:cNvPr id="415" name="フローチャート: 判断 414"/>
        <xdr:cNvSpPr/>
      </xdr:nvSpPr>
      <xdr:spPr>
        <a:xfrm>
          <a:off x="6921500" y="131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46824</xdr:rowOff>
    </xdr:from>
    <xdr:ext cx="534377" cy="259045"/>
    <xdr:sp macro="" textlink="">
      <xdr:nvSpPr>
        <xdr:cNvPr id="416" name="テキスト ボックス 415"/>
        <xdr:cNvSpPr txBox="1"/>
      </xdr:nvSpPr>
      <xdr:spPr>
        <a:xfrm>
          <a:off x="6705111" y="1290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146324</xdr:rowOff>
    </xdr:from>
    <xdr:to>
      <xdr:col>55</xdr:col>
      <xdr:colOff>50800</xdr:colOff>
      <xdr:row>77</xdr:row>
      <xdr:rowOff>76474</xdr:rowOff>
    </xdr:to>
    <xdr:sp macro="" textlink="">
      <xdr:nvSpPr>
        <xdr:cNvPr id="422" name="楕円 421"/>
        <xdr:cNvSpPr/>
      </xdr:nvSpPr>
      <xdr:spPr>
        <a:xfrm>
          <a:off x="10426700" y="1317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169201</xdr:rowOff>
    </xdr:from>
    <xdr:ext cx="534377" cy="259045"/>
    <xdr:sp macro="" textlink="">
      <xdr:nvSpPr>
        <xdr:cNvPr id="423" name="普通建設事業費 （ うち新規整備　）該当値テキスト"/>
        <xdr:cNvSpPr txBox="1"/>
      </xdr:nvSpPr>
      <xdr:spPr>
        <a:xfrm>
          <a:off x="10528300" y="1302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111509</xdr:rowOff>
    </xdr:from>
    <xdr:to>
      <xdr:col>50</xdr:col>
      <xdr:colOff>165100</xdr:colOff>
      <xdr:row>76</xdr:row>
      <xdr:rowOff>41659</xdr:rowOff>
    </xdr:to>
    <xdr:sp macro="" textlink="">
      <xdr:nvSpPr>
        <xdr:cNvPr id="424" name="楕円 423"/>
        <xdr:cNvSpPr/>
      </xdr:nvSpPr>
      <xdr:spPr>
        <a:xfrm>
          <a:off x="9588500" y="1297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58186</xdr:rowOff>
    </xdr:from>
    <xdr:ext cx="534377" cy="259045"/>
    <xdr:sp macro="" textlink="">
      <xdr:nvSpPr>
        <xdr:cNvPr id="425" name="テキスト ボックス 424"/>
        <xdr:cNvSpPr txBox="1"/>
      </xdr:nvSpPr>
      <xdr:spPr>
        <a:xfrm>
          <a:off x="9372111" y="1274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78156</xdr:rowOff>
    </xdr:from>
    <xdr:to>
      <xdr:col>46</xdr:col>
      <xdr:colOff>38100</xdr:colOff>
      <xdr:row>79</xdr:row>
      <xdr:rowOff>8306</xdr:rowOff>
    </xdr:to>
    <xdr:sp macro="" textlink="">
      <xdr:nvSpPr>
        <xdr:cNvPr id="426" name="楕円 425"/>
        <xdr:cNvSpPr/>
      </xdr:nvSpPr>
      <xdr:spPr>
        <a:xfrm>
          <a:off x="8699500" y="1345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170883</xdr:rowOff>
    </xdr:from>
    <xdr:ext cx="378565" cy="259045"/>
    <xdr:sp macro="" textlink="">
      <xdr:nvSpPr>
        <xdr:cNvPr id="427" name="テキスト ボックス 426"/>
        <xdr:cNvSpPr txBox="1"/>
      </xdr:nvSpPr>
      <xdr:spPr>
        <a:xfrm>
          <a:off x="8561017" y="13543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12708</xdr:rowOff>
    </xdr:from>
    <xdr:to>
      <xdr:col>41</xdr:col>
      <xdr:colOff>101600</xdr:colOff>
      <xdr:row>78</xdr:row>
      <xdr:rowOff>114308</xdr:rowOff>
    </xdr:to>
    <xdr:sp macro="" textlink="">
      <xdr:nvSpPr>
        <xdr:cNvPr id="428" name="楕円 427"/>
        <xdr:cNvSpPr/>
      </xdr:nvSpPr>
      <xdr:spPr>
        <a:xfrm>
          <a:off x="7810500" y="1338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105435</xdr:rowOff>
    </xdr:from>
    <xdr:ext cx="469744" cy="259045"/>
    <xdr:sp macro="" textlink="">
      <xdr:nvSpPr>
        <xdr:cNvPr id="429" name="テキスト ボックス 428"/>
        <xdr:cNvSpPr txBox="1"/>
      </xdr:nvSpPr>
      <xdr:spPr>
        <a:xfrm>
          <a:off x="7626428" y="13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76006</xdr:rowOff>
    </xdr:from>
    <xdr:to>
      <xdr:col>36</xdr:col>
      <xdr:colOff>165100</xdr:colOff>
      <xdr:row>79</xdr:row>
      <xdr:rowOff>6156</xdr:rowOff>
    </xdr:to>
    <xdr:sp macro="" textlink="">
      <xdr:nvSpPr>
        <xdr:cNvPr id="430" name="楕円 429"/>
        <xdr:cNvSpPr/>
      </xdr:nvSpPr>
      <xdr:spPr>
        <a:xfrm>
          <a:off x="6921500" y="1344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168733</xdr:rowOff>
    </xdr:from>
    <xdr:ext cx="378565" cy="259045"/>
    <xdr:sp macro="" textlink="">
      <xdr:nvSpPr>
        <xdr:cNvPr id="431" name="テキスト ボックス 430"/>
        <xdr:cNvSpPr txBox="1"/>
      </xdr:nvSpPr>
      <xdr:spPr>
        <a:xfrm>
          <a:off x="6783017" y="13541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1" name="テキスト ボックス 450"/>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5" name="直線コネクタ 454"/>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6" name="普通建設事業費 （ うち更新整備　）最小値テキスト"/>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7" name="直線コネクタ 456"/>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8" name="普通建設事業費 （ うち更新整備　）最大値テキスト"/>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9" name="直線コネクタ 458"/>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100400</xdr:rowOff>
    </xdr:from>
    <xdr:to>
      <xdr:col>55</xdr:col>
      <xdr:colOff>0</xdr:colOff>
      <xdr:row>97</xdr:row>
      <xdr:rowOff>155454</xdr:rowOff>
    </xdr:to>
    <xdr:cxnSp macro="">
      <xdr:nvCxnSpPr>
        <xdr:cNvPr id="460" name="直線コネクタ 459"/>
        <xdr:cNvCxnSpPr/>
      </xdr:nvCxnSpPr>
      <xdr:spPr>
        <a:xfrm>
          <a:off x="9639300" y="16731050"/>
          <a:ext cx="838200" cy="5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64685</xdr:rowOff>
    </xdr:from>
    <xdr:ext cx="534377" cy="259045"/>
    <xdr:sp macro="" textlink="">
      <xdr:nvSpPr>
        <xdr:cNvPr id="461" name="普通建設事業費 （ うち更新整備　）平均値テキスト"/>
        <xdr:cNvSpPr txBox="1"/>
      </xdr:nvSpPr>
      <xdr:spPr>
        <a:xfrm>
          <a:off x="10528300" y="1635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62" name="フローチャート: 判断 461"/>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152940</xdr:rowOff>
    </xdr:from>
    <xdr:to>
      <xdr:col>50</xdr:col>
      <xdr:colOff>114300</xdr:colOff>
      <xdr:row>97</xdr:row>
      <xdr:rowOff>100400</xdr:rowOff>
    </xdr:to>
    <xdr:cxnSp macro="">
      <xdr:nvCxnSpPr>
        <xdr:cNvPr id="463" name="直線コネクタ 462"/>
        <xdr:cNvCxnSpPr/>
      </xdr:nvCxnSpPr>
      <xdr:spPr>
        <a:xfrm>
          <a:off x="8750300" y="16612140"/>
          <a:ext cx="889000" cy="11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4" name="フローチャート: 判断 463"/>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34605</xdr:rowOff>
    </xdr:from>
    <xdr:ext cx="534377" cy="259045"/>
    <xdr:sp macro="" textlink="">
      <xdr:nvSpPr>
        <xdr:cNvPr id="465" name="テキスト ボックス 464"/>
        <xdr:cNvSpPr txBox="1"/>
      </xdr:nvSpPr>
      <xdr:spPr>
        <a:xfrm>
          <a:off x="9372111" y="16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155950</xdr:rowOff>
    </xdr:from>
    <xdr:to>
      <xdr:col>45</xdr:col>
      <xdr:colOff>177800</xdr:colOff>
      <xdr:row>96</xdr:row>
      <xdr:rowOff>152940</xdr:rowOff>
    </xdr:to>
    <xdr:cxnSp macro="">
      <xdr:nvCxnSpPr>
        <xdr:cNvPr id="466" name="直線コネクタ 465"/>
        <xdr:cNvCxnSpPr/>
      </xdr:nvCxnSpPr>
      <xdr:spPr>
        <a:xfrm>
          <a:off x="7861300" y="16443700"/>
          <a:ext cx="889000" cy="16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7" name="フローチャート: 判断 466"/>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20490</xdr:rowOff>
    </xdr:from>
    <xdr:ext cx="534377" cy="259045"/>
    <xdr:sp macro="" textlink="">
      <xdr:nvSpPr>
        <xdr:cNvPr id="468" name="テキスト ボックス 467"/>
        <xdr:cNvSpPr txBox="1"/>
      </xdr:nvSpPr>
      <xdr:spPr>
        <a:xfrm>
          <a:off x="8483111" y="163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155950</xdr:rowOff>
    </xdr:from>
    <xdr:to>
      <xdr:col>41</xdr:col>
      <xdr:colOff>50800</xdr:colOff>
      <xdr:row>96</xdr:row>
      <xdr:rowOff>59271</xdr:rowOff>
    </xdr:to>
    <xdr:cxnSp macro="">
      <xdr:nvCxnSpPr>
        <xdr:cNvPr id="469" name="直線コネクタ 468"/>
        <xdr:cNvCxnSpPr/>
      </xdr:nvCxnSpPr>
      <xdr:spPr>
        <a:xfrm flipV="1">
          <a:off x="6972300" y="16443700"/>
          <a:ext cx="889000" cy="7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122789</xdr:rowOff>
    </xdr:from>
    <xdr:to>
      <xdr:col>41</xdr:col>
      <xdr:colOff>101600</xdr:colOff>
      <xdr:row>95</xdr:row>
      <xdr:rowOff>52939</xdr:rowOff>
    </xdr:to>
    <xdr:sp macro="" textlink="">
      <xdr:nvSpPr>
        <xdr:cNvPr id="470" name="フローチャート: 判断 469"/>
        <xdr:cNvSpPr/>
      </xdr:nvSpPr>
      <xdr:spPr>
        <a:xfrm>
          <a:off x="7810500" y="1623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69466</xdr:rowOff>
    </xdr:from>
    <xdr:ext cx="534377" cy="259045"/>
    <xdr:sp macro="" textlink="">
      <xdr:nvSpPr>
        <xdr:cNvPr id="471" name="テキスト ボックス 470"/>
        <xdr:cNvSpPr txBox="1"/>
      </xdr:nvSpPr>
      <xdr:spPr>
        <a:xfrm>
          <a:off x="7594111" y="1601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14263</xdr:rowOff>
    </xdr:from>
    <xdr:to>
      <xdr:col>36</xdr:col>
      <xdr:colOff>165100</xdr:colOff>
      <xdr:row>94</xdr:row>
      <xdr:rowOff>115863</xdr:rowOff>
    </xdr:to>
    <xdr:sp macro="" textlink="">
      <xdr:nvSpPr>
        <xdr:cNvPr id="472" name="フローチャート: 判断 471"/>
        <xdr:cNvSpPr/>
      </xdr:nvSpPr>
      <xdr:spPr>
        <a:xfrm>
          <a:off x="6921500" y="1613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132390</xdr:rowOff>
    </xdr:from>
    <xdr:ext cx="534377" cy="259045"/>
    <xdr:sp macro="" textlink="">
      <xdr:nvSpPr>
        <xdr:cNvPr id="473" name="テキスト ボックス 472"/>
        <xdr:cNvSpPr txBox="1"/>
      </xdr:nvSpPr>
      <xdr:spPr>
        <a:xfrm>
          <a:off x="6705111" y="1590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104654</xdr:rowOff>
    </xdr:from>
    <xdr:to>
      <xdr:col>55</xdr:col>
      <xdr:colOff>50800</xdr:colOff>
      <xdr:row>98</xdr:row>
      <xdr:rowOff>34804</xdr:rowOff>
    </xdr:to>
    <xdr:sp macro="" textlink="">
      <xdr:nvSpPr>
        <xdr:cNvPr id="479" name="楕円 478"/>
        <xdr:cNvSpPr/>
      </xdr:nvSpPr>
      <xdr:spPr>
        <a:xfrm>
          <a:off x="10426700" y="1673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83081</xdr:rowOff>
    </xdr:from>
    <xdr:ext cx="534377" cy="259045"/>
    <xdr:sp macro="" textlink="">
      <xdr:nvSpPr>
        <xdr:cNvPr id="480" name="普通建設事業費 （ うち更新整備　）該当値テキスト"/>
        <xdr:cNvSpPr txBox="1"/>
      </xdr:nvSpPr>
      <xdr:spPr>
        <a:xfrm>
          <a:off x="10528300" y="1671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49600</xdr:rowOff>
    </xdr:from>
    <xdr:to>
      <xdr:col>50</xdr:col>
      <xdr:colOff>165100</xdr:colOff>
      <xdr:row>97</xdr:row>
      <xdr:rowOff>151200</xdr:rowOff>
    </xdr:to>
    <xdr:sp macro="" textlink="">
      <xdr:nvSpPr>
        <xdr:cNvPr id="481" name="楕円 480"/>
        <xdr:cNvSpPr/>
      </xdr:nvSpPr>
      <xdr:spPr>
        <a:xfrm>
          <a:off x="9588500" y="1668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142327</xdr:rowOff>
    </xdr:from>
    <xdr:ext cx="534377" cy="259045"/>
    <xdr:sp macro="" textlink="">
      <xdr:nvSpPr>
        <xdr:cNvPr id="482" name="テキスト ボックス 481"/>
        <xdr:cNvSpPr txBox="1"/>
      </xdr:nvSpPr>
      <xdr:spPr>
        <a:xfrm>
          <a:off x="9372111" y="1677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102140</xdr:rowOff>
    </xdr:from>
    <xdr:to>
      <xdr:col>46</xdr:col>
      <xdr:colOff>38100</xdr:colOff>
      <xdr:row>97</xdr:row>
      <xdr:rowOff>32290</xdr:rowOff>
    </xdr:to>
    <xdr:sp macro="" textlink="">
      <xdr:nvSpPr>
        <xdr:cNvPr id="483" name="楕円 482"/>
        <xdr:cNvSpPr/>
      </xdr:nvSpPr>
      <xdr:spPr>
        <a:xfrm>
          <a:off x="8699500" y="1656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23417</xdr:rowOff>
    </xdr:from>
    <xdr:ext cx="534377" cy="259045"/>
    <xdr:sp macro="" textlink="">
      <xdr:nvSpPr>
        <xdr:cNvPr id="484" name="テキスト ボックス 483"/>
        <xdr:cNvSpPr txBox="1"/>
      </xdr:nvSpPr>
      <xdr:spPr>
        <a:xfrm>
          <a:off x="8483111" y="1665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105150</xdr:rowOff>
    </xdr:from>
    <xdr:to>
      <xdr:col>41</xdr:col>
      <xdr:colOff>101600</xdr:colOff>
      <xdr:row>96</xdr:row>
      <xdr:rowOff>35300</xdr:rowOff>
    </xdr:to>
    <xdr:sp macro="" textlink="">
      <xdr:nvSpPr>
        <xdr:cNvPr id="485" name="楕円 484"/>
        <xdr:cNvSpPr/>
      </xdr:nvSpPr>
      <xdr:spPr>
        <a:xfrm>
          <a:off x="7810500" y="163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26427</xdr:rowOff>
    </xdr:from>
    <xdr:ext cx="534377" cy="259045"/>
    <xdr:sp macro="" textlink="">
      <xdr:nvSpPr>
        <xdr:cNvPr id="486" name="テキスト ボックス 485"/>
        <xdr:cNvSpPr txBox="1"/>
      </xdr:nvSpPr>
      <xdr:spPr>
        <a:xfrm>
          <a:off x="7594111" y="1648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8471</xdr:rowOff>
    </xdr:from>
    <xdr:to>
      <xdr:col>36</xdr:col>
      <xdr:colOff>165100</xdr:colOff>
      <xdr:row>96</xdr:row>
      <xdr:rowOff>110071</xdr:rowOff>
    </xdr:to>
    <xdr:sp macro="" textlink="">
      <xdr:nvSpPr>
        <xdr:cNvPr id="487" name="楕円 486"/>
        <xdr:cNvSpPr/>
      </xdr:nvSpPr>
      <xdr:spPr>
        <a:xfrm>
          <a:off x="6921500" y="1646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101198</xdr:rowOff>
    </xdr:from>
    <xdr:ext cx="534377" cy="259045"/>
    <xdr:sp macro="" textlink="">
      <xdr:nvSpPr>
        <xdr:cNvPr id="488" name="テキスト ボックス 487"/>
        <xdr:cNvSpPr txBox="1"/>
      </xdr:nvSpPr>
      <xdr:spPr>
        <a:xfrm>
          <a:off x="6705111" y="165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2" name="テキスト ボックス 501"/>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4" name="テキスト ボックス 503"/>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6" name="テキスト ボックス 505"/>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4" name="直線コネクタ 513"/>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7" name="災害復旧事業費最大値テキスト"/>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8" name="直線コネクタ 517"/>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9" name="直線コネクタ 518"/>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159130</xdr:rowOff>
    </xdr:from>
    <xdr:ext cx="378565" cy="259045"/>
    <xdr:sp macro="" textlink="">
      <xdr:nvSpPr>
        <xdr:cNvPr id="520" name="災害復旧事業費平均値テキスト"/>
        <xdr:cNvSpPr txBox="1"/>
      </xdr:nvSpPr>
      <xdr:spPr>
        <a:xfrm>
          <a:off x="16370300" y="6502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21" name="フローチャート: 判断 520"/>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2" name="直線コネクタ 521"/>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23" name="フローチャート: 判断 522"/>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macro="" textlink="">
      <xdr:nvSpPr>
        <xdr:cNvPr id="524" name="テキスト ボックス 523"/>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128488</xdr:rowOff>
    </xdr:from>
    <xdr:to>
      <xdr:col>76</xdr:col>
      <xdr:colOff>114300</xdr:colOff>
      <xdr:row>39</xdr:row>
      <xdr:rowOff>98878</xdr:rowOff>
    </xdr:to>
    <xdr:cxnSp macro="">
      <xdr:nvCxnSpPr>
        <xdr:cNvPr id="525" name="直線コネクタ 524"/>
        <xdr:cNvCxnSpPr/>
      </xdr:nvCxnSpPr>
      <xdr:spPr>
        <a:xfrm>
          <a:off x="13703300" y="6643588"/>
          <a:ext cx="889000" cy="14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6" name="フローチャート: 判断 525"/>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macro="" textlink="">
      <xdr:nvSpPr>
        <xdr:cNvPr id="527" name="テキスト ボックス 526"/>
        <xdr:cNvSpPr txBox="1"/>
      </xdr:nvSpPr>
      <xdr:spPr>
        <a:xfrm>
          <a:off x="14403017" y="643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128488</xdr:rowOff>
    </xdr:from>
    <xdr:to>
      <xdr:col>71</xdr:col>
      <xdr:colOff>177800</xdr:colOff>
      <xdr:row>39</xdr:row>
      <xdr:rowOff>96701</xdr:rowOff>
    </xdr:to>
    <xdr:cxnSp macro="">
      <xdr:nvCxnSpPr>
        <xdr:cNvPr id="528" name="直線コネクタ 527"/>
        <xdr:cNvCxnSpPr/>
      </xdr:nvCxnSpPr>
      <xdr:spPr>
        <a:xfrm flipV="1">
          <a:off x="12814300" y="6643588"/>
          <a:ext cx="889000" cy="13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91730</xdr:rowOff>
    </xdr:from>
    <xdr:to>
      <xdr:col>72</xdr:col>
      <xdr:colOff>38100</xdr:colOff>
      <xdr:row>37</xdr:row>
      <xdr:rowOff>21880</xdr:rowOff>
    </xdr:to>
    <xdr:sp macro="" textlink="">
      <xdr:nvSpPr>
        <xdr:cNvPr id="529" name="フローチャート: 判断 528"/>
        <xdr:cNvSpPr/>
      </xdr:nvSpPr>
      <xdr:spPr>
        <a:xfrm>
          <a:off x="13652500" y="62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38407</xdr:rowOff>
    </xdr:from>
    <xdr:ext cx="469744" cy="259045"/>
    <xdr:sp macro="" textlink="">
      <xdr:nvSpPr>
        <xdr:cNvPr id="530" name="テキスト ボックス 529"/>
        <xdr:cNvSpPr txBox="1"/>
      </xdr:nvSpPr>
      <xdr:spPr>
        <a:xfrm>
          <a:off x="13468428" y="603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147139</xdr:rowOff>
    </xdr:from>
    <xdr:to>
      <xdr:col>67</xdr:col>
      <xdr:colOff>101600</xdr:colOff>
      <xdr:row>37</xdr:row>
      <xdr:rowOff>77289</xdr:rowOff>
    </xdr:to>
    <xdr:sp macro="" textlink="">
      <xdr:nvSpPr>
        <xdr:cNvPr id="531" name="フローチャート: 判断 530"/>
        <xdr:cNvSpPr/>
      </xdr:nvSpPr>
      <xdr:spPr>
        <a:xfrm>
          <a:off x="12763500" y="631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93816</xdr:rowOff>
    </xdr:from>
    <xdr:ext cx="469744" cy="259045"/>
    <xdr:sp macro="" textlink="">
      <xdr:nvSpPr>
        <xdr:cNvPr id="532" name="テキスト ボックス 531"/>
        <xdr:cNvSpPr txBox="1"/>
      </xdr:nvSpPr>
      <xdr:spPr>
        <a:xfrm>
          <a:off x="12579428" y="609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8" name="楕円 537"/>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9"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0" name="楕円 539"/>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1" name="テキスト ボックス 540"/>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2" name="楕円 541"/>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3" name="テキスト ボックス 542"/>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77688</xdr:rowOff>
    </xdr:from>
    <xdr:to>
      <xdr:col>72</xdr:col>
      <xdr:colOff>38100</xdr:colOff>
      <xdr:row>39</xdr:row>
      <xdr:rowOff>7838</xdr:rowOff>
    </xdr:to>
    <xdr:sp macro="" textlink="">
      <xdr:nvSpPr>
        <xdr:cNvPr id="544" name="楕円 543"/>
        <xdr:cNvSpPr/>
      </xdr:nvSpPr>
      <xdr:spPr>
        <a:xfrm>
          <a:off x="13652500" y="659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170415</xdr:rowOff>
    </xdr:from>
    <xdr:ext cx="469744" cy="259045"/>
    <xdr:sp macro="" textlink="">
      <xdr:nvSpPr>
        <xdr:cNvPr id="545" name="テキスト ボックス 544"/>
        <xdr:cNvSpPr txBox="1"/>
      </xdr:nvSpPr>
      <xdr:spPr>
        <a:xfrm>
          <a:off x="13468428" y="6685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45901</xdr:rowOff>
    </xdr:from>
    <xdr:to>
      <xdr:col>67</xdr:col>
      <xdr:colOff>101600</xdr:colOff>
      <xdr:row>39</xdr:row>
      <xdr:rowOff>147501</xdr:rowOff>
    </xdr:to>
    <xdr:sp macro="" textlink="">
      <xdr:nvSpPr>
        <xdr:cNvPr id="546" name="楕円 545"/>
        <xdr:cNvSpPr/>
      </xdr:nvSpPr>
      <xdr:spPr>
        <a:xfrm>
          <a:off x="12763500" y="673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138628</xdr:rowOff>
    </xdr:from>
    <xdr:ext cx="313932" cy="259045"/>
    <xdr:sp macro="" textlink="">
      <xdr:nvSpPr>
        <xdr:cNvPr id="547" name="テキスト ボックス 546"/>
        <xdr:cNvSpPr txBox="1"/>
      </xdr:nvSpPr>
      <xdr:spPr>
        <a:xfrm>
          <a:off x="12657333" y="6825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20" name="直線コネクタ 619"/>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21" name="公債費最小値テキスト"/>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2" name="直線コネクタ 621"/>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23" name="公債費最大値テキスト"/>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4" name="直線コネクタ 623"/>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90856</xdr:rowOff>
    </xdr:from>
    <xdr:to>
      <xdr:col>85</xdr:col>
      <xdr:colOff>127000</xdr:colOff>
      <xdr:row>76</xdr:row>
      <xdr:rowOff>91580</xdr:rowOff>
    </xdr:to>
    <xdr:cxnSp macro="">
      <xdr:nvCxnSpPr>
        <xdr:cNvPr id="625" name="直線コネクタ 624"/>
        <xdr:cNvCxnSpPr/>
      </xdr:nvCxnSpPr>
      <xdr:spPr>
        <a:xfrm>
          <a:off x="15481300" y="13121056"/>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53370</xdr:rowOff>
    </xdr:from>
    <xdr:ext cx="534377" cy="259045"/>
    <xdr:sp macro="" textlink="">
      <xdr:nvSpPr>
        <xdr:cNvPr id="626" name="公債費平均値テキスト"/>
        <xdr:cNvSpPr txBox="1"/>
      </xdr:nvSpPr>
      <xdr:spPr>
        <a:xfrm>
          <a:off x="16370300" y="12740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7" name="フローチャート: 判断 626"/>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83883</xdr:rowOff>
    </xdr:from>
    <xdr:to>
      <xdr:col>81</xdr:col>
      <xdr:colOff>50800</xdr:colOff>
      <xdr:row>76</xdr:row>
      <xdr:rowOff>90856</xdr:rowOff>
    </xdr:to>
    <xdr:cxnSp macro="">
      <xdr:nvCxnSpPr>
        <xdr:cNvPr id="628" name="直線コネクタ 627"/>
        <xdr:cNvCxnSpPr/>
      </xdr:nvCxnSpPr>
      <xdr:spPr>
        <a:xfrm>
          <a:off x="14592300" y="13114083"/>
          <a:ext cx="8890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9" name="フローチャート: 判断 628"/>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138580</xdr:rowOff>
    </xdr:from>
    <xdr:ext cx="534377" cy="259045"/>
    <xdr:sp macro="" textlink="">
      <xdr:nvSpPr>
        <xdr:cNvPr id="630" name="テキスト ボックス 629"/>
        <xdr:cNvSpPr txBox="1"/>
      </xdr:nvSpPr>
      <xdr:spPr>
        <a:xfrm>
          <a:off x="15214111" y="1265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83883</xdr:rowOff>
    </xdr:from>
    <xdr:to>
      <xdr:col>76</xdr:col>
      <xdr:colOff>114300</xdr:colOff>
      <xdr:row>76</xdr:row>
      <xdr:rowOff>101333</xdr:rowOff>
    </xdr:to>
    <xdr:cxnSp macro="">
      <xdr:nvCxnSpPr>
        <xdr:cNvPr id="631" name="直線コネクタ 630"/>
        <xdr:cNvCxnSpPr/>
      </xdr:nvCxnSpPr>
      <xdr:spPr>
        <a:xfrm flipV="1">
          <a:off x="13703300" y="13114083"/>
          <a:ext cx="8890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32" name="フローチャート: 判断 631"/>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148924</xdr:rowOff>
    </xdr:from>
    <xdr:ext cx="534377" cy="259045"/>
    <xdr:sp macro="" textlink="">
      <xdr:nvSpPr>
        <xdr:cNvPr id="633" name="テキスト ボックス 632"/>
        <xdr:cNvSpPr txBox="1"/>
      </xdr:nvSpPr>
      <xdr:spPr>
        <a:xfrm>
          <a:off x="14325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101333</xdr:rowOff>
    </xdr:from>
    <xdr:to>
      <xdr:col>71</xdr:col>
      <xdr:colOff>177800</xdr:colOff>
      <xdr:row>76</xdr:row>
      <xdr:rowOff>112764</xdr:rowOff>
    </xdr:to>
    <xdr:cxnSp macro="">
      <xdr:nvCxnSpPr>
        <xdr:cNvPr id="634" name="直線コネクタ 633"/>
        <xdr:cNvCxnSpPr/>
      </xdr:nvCxnSpPr>
      <xdr:spPr>
        <a:xfrm flipV="1">
          <a:off x="12814300" y="13131533"/>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163328</xdr:rowOff>
    </xdr:from>
    <xdr:to>
      <xdr:col>72</xdr:col>
      <xdr:colOff>38100</xdr:colOff>
      <xdr:row>74</xdr:row>
      <xdr:rowOff>93478</xdr:rowOff>
    </xdr:to>
    <xdr:sp macro="" textlink="">
      <xdr:nvSpPr>
        <xdr:cNvPr id="635" name="フローチャート: 判断 634"/>
        <xdr:cNvSpPr/>
      </xdr:nvSpPr>
      <xdr:spPr>
        <a:xfrm>
          <a:off x="13652500" y="1267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110005</xdr:rowOff>
    </xdr:from>
    <xdr:ext cx="534377" cy="259045"/>
    <xdr:sp macro="" textlink="">
      <xdr:nvSpPr>
        <xdr:cNvPr id="636" name="テキスト ボックス 635"/>
        <xdr:cNvSpPr txBox="1"/>
      </xdr:nvSpPr>
      <xdr:spPr>
        <a:xfrm>
          <a:off x="13436111" y="124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149841</xdr:rowOff>
    </xdr:from>
    <xdr:to>
      <xdr:col>67</xdr:col>
      <xdr:colOff>101600</xdr:colOff>
      <xdr:row>74</xdr:row>
      <xdr:rowOff>79991</xdr:rowOff>
    </xdr:to>
    <xdr:sp macro="" textlink="">
      <xdr:nvSpPr>
        <xdr:cNvPr id="637" name="フローチャート: 判断 636"/>
        <xdr:cNvSpPr/>
      </xdr:nvSpPr>
      <xdr:spPr>
        <a:xfrm>
          <a:off x="12763500" y="126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96518</xdr:rowOff>
    </xdr:from>
    <xdr:ext cx="534377" cy="259045"/>
    <xdr:sp macro="" textlink="">
      <xdr:nvSpPr>
        <xdr:cNvPr id="638" name="テキスト ボックス 637"/>
        <xdr:cNvSpPr txBox="1"/>
      </xdr:nvSpPr>
      <xdr:spPr>
        <a:xfrm>
          <a:off x="12547111" y="1244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40780</xdr:rowOff>
    </xdr:from>
    <xdr:to>
      <xdr:col>85</xdr:col>
      <xdr:colOff>177800</xdr:colOff>
      <xdr:row>76</xdr:row>
      <xdr:rowOff>142380</xdr:rowOff>
    </xdr:to>
    <xdr:sp macro="" textlink="">
      <xdr:nvSpPr>
        <xdr:cNvPr id="644" name="楕円 643"/>
        <xdr:cNvSpPr/>
      </xdr:nvSpPr>
      <xdr:spPr>
        <a:xfrm>
          <a:off x="16268700" y="130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19207</xdr:rowOff>
    </xdr:from>
    <xdr:ext cx="534377" cy="259045"/>
    <xdr:sp macro="" textlink="">
      <xdr:nvSpPr>
        <xdr:cNvPr id="645" name="公債費該当値テキスト"/>
        <xdr:cNvSpPr txBox="1"/>
      </xdr:nvSpPr>
      <xdr:spPr>
        <a:xfrm>
          <a:off x="16370300" y="1304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40056</xdr:rowOff>
    </xdr:from>
    <xdr:to>
      <xdr:col>81</xdr:col>
      <xdr:colOff>101600</xdr:colOff>
      <xdr:row>76</xdr:row>
      <xdr:rowOff>141656</xdr:rowOff>
    </xdr:to>
    <xdr:sp macro="" textlink="">
      <xdr:nvSpPr>
        <xdr:cNvPr id="646" name="楕円 645"/>
        <xdr:cNvSpPr/>
      </xdr:nvSpPr>
      <xdr:spPr>
        <a:xfrm>
          <a:off x="15430500" y="1307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132783</xdr:rowOff>
    </xdr:from>
    <xdr:ext cx="534377" cy="259045"/>
    <xdr:sp macro="" textlink="">
      <xdr:nvSpPr>
        <xdr:cNvPr id="647" name="テキスト ボックス 646"/>
        <xdr:cNvSpPr txBox="1"/>
      </xdr:nvSpPr>
      <xdr:spPr>
        <a:xfrm>
          <a:off x="15214111" y="1316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33083</xdr:rowOff>
    </xdr:from>
    <xdr:to>
      <xdr:col>76</xdr:col>
      <xdr:colOff>165100</xdr:colOff>
      <xdr:row>76</xdr:row>
      <xdr:rowOff>134683</xdr:rowOff>
    </xdr:to>
    <xdr:sp macro="" textlink="">
      <xdr:nvSpPr>
        <xdr:cNvPr id="648" name="楕円 647"/>
        <xdr:cNvSpPr/>
      </xdr:nvSpPr>
      <xdr:spPr>
        <a:xfrm>
          <a:off x="14541500" y="1306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125810</xdr:rowOff>
    </xdr:from>
    <xdr:ext cx="534377" cy="259045"/>
    <xdr:sp macro="" textlink="">
      <xdr:nvSpPr>
        <xdr:cNvPr id="649" name="テキスト ボックス 648"/>
        <xdr:cNvSpPr txBox="1"/>
      </xdr:nvSpPr>
      <xdr:spPr>
        <a:xfrm>
          <a:off x="14325111" y="1315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50533</xdr:rowOff>
    </xdr:from>
    <xdr:to>
      <xdr:col>72</xdr:col>
      <xdr:colOff>38100</xdr:colOff>
      <xdr:row>76</xdr:row>
      <xdr:rowOff>152133</xdr:rowOff>
    </xdr:to>
    <xdr:sp macro="" textlink="">
      <xdr:nvSpPr>
        <xdr:cNvPr id="650" name="楕円 649"/>
        <xdr:cNvSpPr/>
      </xdr:nvSpPr>
      <xdr:spPr>
        <a:xfrm>
          <a:off x="13652500" y="130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143260</xdr:rowOff>
    </xdr:from>
    <xdr:ext cx="534377" cy="259045"/>
    <xdr:sp macro="" textlink="">
      <xdr:nvSpPr>
        <xdr:cNvPr id="651" name="テキスト ボックス 650"/>
        <xdr:cNvSpPr txBox="1"/>
      </xdr:nvSpPr>
      <xdr:spPr>
        <a:xfrm>
          <a:off x="13436111" y="1317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61964</xdr:rowOff>
    </xdr:from>
    <xdr:to>
      <xdr:col>67</xdr:col>
      <xdr:colOff>101600</xdr:colOff>
      <xdr:row>76</xdr:row>
      <xdr:rowOff>163564</xdr:rowOff>
    </xdr:to>
    <xdr:sp macro="" textlink="">
      <xdr:nvSpPr>
        <xdr:cNvPr id="652" name="楕円 651"/>
        <xdr:cNvSpPr/>
      </xdr:nvSpPr>
      <xdr:spPr>
        <a:xfrm>
          <a:off x="12763500" y="1309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154691</xdr:rowOff>
    </xdr:from>
    <xdr:ext cx="534377" cy="259045"/>
    <xdr:sp macro="" textlink="">
      <xdr:nvSpPr>
        <xdr:cNvPr id="653" name="テキスト ボックス 652"/>
        <xdr:cNvSpPr txBox="1"/>
      </xdr:nvSpPr>
      <xdr:spPr>
        <a:xfrm>
          <a:off x="12547111" y="1318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7" name="直線コネクタ 676"/>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8" name="積立金最小値テキスト"/>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9" name="直線コネクタ 678"/>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80" name="積立金最大値テキスト"/>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81" name="直線コネクタ 680"/>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137536</xdr:rowOff>
    </xdr:from>
    <xdr:to>
      <xdr:col>85</xdr:col>
      <xdr:colOff>127000</xdr:colOff>
      <xdr:row>99</xdr:row>
      <xdr:rowOff>3493</xdr:rowOff>
    </xdr:to>
    <xdr:cxnSp macro="">
      <xdr:nvCxnSpPr>
        <xdr:cNvPr id="682" name="直線コネクタ 681"/>
        <xdr:cNvCxnSpPr/>
      </xdr:nvCxnSpPr>
      <xdr:spPr>
        <a:xfrm>
          <a:off x="15481300" y="16939636"/>
          <a:ext cx="838200" cy="3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20238</xdr:rowOff>
    </xdr:from>
    <xdr:ext cx="534377" cy="259045"/>
    <xdr:sp macro="" textlink="">
      <xdr:nvSpPr>
        <xdr:cNvPr id="683" name="積立金平均値テキスト"/>
        <xdr:cNvSpPr txBox="1"/>
      </xdr:nvSpPr>
      <xdr:spPr>
        <a:xfrm>
          <a:off x="16370300" y="166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4" name="フローチャート: 判断 683"/>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137536</xdr:rowOff>
    </xdr:from>
    <xdr:to>
      <xdr:col>81</xdr:col>
      <xdr:colOff>50800</xdr:colOff>
      <xdr:row>99</xdr:row>
      <xdr:rowOff>8026</xdr:rowOff>
    </xdr:to>
    <xdr:cxnSp macro="">
      <xdr:nvCxnSpPr>
        <xdr:cNvPr id="685" name="直線コネクタ 684"/>
        <xdr:cNvCxnSpPr/>
      </xdr:nvCxnSpPr>
      <xdr:spPr>
        <a:xfrm flipV="1">
          <a:off x="14592300" y="16939636"/>
          <a:ext cx="889000" cy="4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6" name="フローチャート: 判断 685"/>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116936</xdr:rowOff>
    </xdr:from>
    <xdr:ext cx="534377" cy="259045"/>
    <xdr:sp macro="" textlink="">
      <xdr:nvSpPr>
        <xdr:cNvPr id="687" name="テキスト ボックス 686"/>
        <xdr:cNvSpPr txBox="1"/>
      </xdr:nvSpPr>
      <xdr:spPr>
        <a:xfrm>
          <a:off x="15214111" y="1657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8026</xdr:rowOff>
    </xdr:from>
    <xdr:to>
      <xdr:col>76</xdr:col>
      <xdr:colOff>114300</xdr:colOff>
      <xdr:row>99</xdr:row>
      <xdr:rowOff>41959</xdr:rowOff>
    </xdr:to>
    <xdr:cxnSp macro="">
      <xdr:nvCxnSpPr>
        <xdr:cNvPr id="688" name="直線コネクタ 687"/>
        <xdr:cNvCxnSpPr/>
      </xdr:nvCxnSpPr>
      <xdr:spPr>
        <a:xfrm flipV="1">
          <a:off x="13703300" y="16981576"/>
          <a:ext cx="889000" cy="3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9" name="フローチャート: 判断 688"/>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118346</xdr:rowOff>
    </xdr:from>
    <xdr:ext cx="534377" cy="259045"/>
    <xdr:sp macro="" textlink="">
      <xdr:nvSpPr>
        <xdr:cNvPr id="690" name="テキスト ボックス 689"/>
        <xdr:cNvSpPr txBox="1"/>
      </xdr:nvSpPr>
      <xdr:spPr>
        <a:xfrm>
          <a:off x="14325111" y="165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15745</xdr:rowOff>
    </xdr:from>
    <xdr:to>
      <xdr:col>71</xdr:col>
      <xdr:colOff>177800</xdr:colOff>
      <xdr:row>99</xdr:row>
      <xdr:rowOff>41959</xdr:rowOff>
    </xdr:to>
    <xdr:cxnSp macro="">
      <xdr:nvCxnSpPr>
        <xdr:cNvPr id="691" name="直線コネクタ 690"/>
        <xdr:cNvCxnSpPr/>
      </xdr:nvCxnSpPr>
      <xdr:spPr>
        <a:xfrm>
          <a:off x="12814300" y="16989295"/>
          <a:ext cx="889000" cy="2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43363</xdr:rowOff>
    </xdr:from>
    <xdr:to>
      <xdr:col>72</xdr:col>
      <xdr:colOff>38100</xdr:colOff>
      <xdr:row>98</xdr:row>
      <xdr:rowOff>144963</xdr:rowOff>
    </xdr:to>
    <xdr:sp macro="" textlink="">
      <xdr:nvSpPr>
        <xdr:cNvPr id="692" name="フローチャート: 判断 691"/>
        <xdr:cNvSpPr/>
      </xdr:nvSpPr>
      <xdr:spPr>
        <a:xfrm>
          <a:off x="13652500" y="1684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161490</xdr:rowOff>
    </xdr:from>
    <xdr:ext cx="534377" cy="259045"/>
    <xdr:sp macro="" textlink="">
      <xdr:nvSpPr>
        <xdr:cNvPr id="693" name="テキスト ボックス 692"/>
        <xdr:cNvSpPr txBox="1"/>
      </xdr:nvSpPr>
      <xdr:spPr>
        <a:xfrm>
          <a:off x="13436111" y="1662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77896</xdr:rowOff>
    </xdr:from>
    <xdr:to>
      <xdr:col>67</xdr:col>
      <xdr:colOff>101600</xdr:colOff>
      <xdr:row>99</xdr:row>
      <xdr:rowOff>8046</xdr:rowOff>
    </xdr:to>
    <xdr:sp macro="" textlink="">
      <xdr:nvSpPr>
        <xdr:cNvPr id="694" name="フローチャート: 判断 693"/>
        <xdr:cNvSpPr/>
      </xdr:nvSpPr>
      <xdr:spPr>
        <a:xfrm>
          <a:off x="12763500" y="1687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24573</xdr:rowOff>
    </xdr:from>
    <xdr:ext cx="534377" cy="259045"/>
    <xdr:sp macro="" textlink="">
      <xdr:nvSpPr>
        <xdr:cNvPr id="695" name="テキスト ボックス 694"/>
        <xdr:cNvSpPr txBox="1"/>
      </xdr:nvSpPr>
      <xdr:spPr>
        <a:xfrm>
          <a:off x="12547111" y="1665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124143</xdr:rowOff>
    </xdr:from>
    <xdr:to>
      <xdr:col>85</xdr:col>
      <xdr:colOff>177800</xdr:colOff>
      <xdr:row>99</xdr:row>
      <xdr:rowOff>54293</xdr:rowOff>
    </xdr:to>
    <xdr:sp macro="" textlink="">
      <xdr:nvSpPr>
        <xdr:cNvPr id="701" name="楕円 700"/>
        <xdr:cNvSpPr/>
      </xdr:nvSpPr>
      <xdr:spPr>
        <a:xfrm>
          <a:off x="16268700" y="1692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39070</xdr:rowOff>
    </xdr:from>
    <xdr:ext cx="469744" cy="259045"/>
    <xdr:sp macro="" textlink="">
      <xdr:nvSpPr>
        <xdr:cNvPr id="702" name="積立金該当値テキスト"/>
        <xdr:cNvSpPr txBox="1"/>
      </xdr:nvSpPr>
      <xdr:spPr>
        <a:xfrm>
          <a:off x="16370300" y="1684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86736</xdr:rowOff>
    </xdr:from>
    <xdr:to>
      <xdr:col>81</xdr:col>
      <xdr:colOff>101600</xdr:colOff>
      <xdr:row>99</xdr:row>
      <xdr:rowOff>16886</xdr:rowOff>
    </xdr:to>
    <xdr:sp macro="" textlink="">
      <xdr:nvSpPr>
        <xdr:cNvPr id="703" name="楕円 702"/>
        <xdr:cNvSpPr/>
      </xdr:nvSpPr>
      <xdr:spPr>
        <a:xfrm>
          <a:off x="15430500" y="168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8013</xdr:rowOff>
    </xdr:from>
    <xdr:ext cx="534377" cy="259045"/>
    <xdr:sp macro="" textlink="">
      <xdr:nvSpPr>
        <xdr:cNvPr id="704" name="テキスト ボックス 703"/>
        <xdr:cNvSpPr txBox="1"/>
      </xdr:nvSpPr>
      <xdr:spPr>
        <a:xfrm>
          <a:off x="15214111" y="169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128676</xdr:rowOff>
    </xdr:from>
    <xdr:to>
      <xdr:col>76</xdr:col>
      <xdr:colOff>165100</xdr:colOff>
      <xdr:row>99</xdr:row>
      <xdr:rowOff>58826</xdr:rowOff>
    </xdr:to>
    <xdr:sp macro="" textlink="">
      <xdr:nvSpPr>
        <xdr:cNvPr id="705" name="楕円 704"/>
        <xdr:cNvSpPr/>
      </xdr:nvSpPr>
      <xdr:spPr>
        <a:xfrm>
          <a:off x="14541500" y="1693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49953</xdr:rowOff>
    </xdr:from>
    <xdr:ext cx="469744" cy="259045"/>
    <xdr:sp macro="" textlink="">
      <xdr:nvSpPr>
        <xdr:cNvPr id="706" name="テキスト ボックス 705"/>
        <xdr:cNvSpPr txBox="1"/>
      </xdr:nvSpPr>
      <xdr:spPr>
        <a:xfrm>
          <a:off x="14357428" y="17023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162609</xdr:rowOff>
    </xdr:from>
    <xdr:to>
      <xdr:col>72</xdr:col>
      <xdr:colOff>38100</xdr:colOff>
      <xdr:row>99</xdr:row>
      <xdr:rowOff>92759</xdr:rowOff>
    </xdr:to>
    <xdr:sp macro="" textlink="">
      <xdr:nvSpPr>
        <xdr:cNvPr id="707" name="楕円 706"/>
        <xdr:cNvSpPr/>
      </xdr:nvSpPr>
      <xdr:spPr>
        <a:xfrm>
          <a:off x="13652500" y="1696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83886</xdr:rowOff>
    </xdr:from>
    <xdr:ext cx="378565" cy="259045"/>
    <xdr:sp macro="" textlink="">
      <xdr:nvSpPr>
        <xdr:cNvPr id="708" name="テキスト ボックス 707"/>
        <xdr:cNvSpPr txBox="1"/>
      </xdr:nvSpPr>
      <xdr:spPr>
        <a:xfrm>
          <a:off x="13514017" y="17057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136395</xdr:rowOff>
    </xdr:from>
    <xdr:to>
      <xdr:col>67</xdr:col>
      <xdr:colOff>101600</xdr:colOff>
      <xdr:row>99</xdr:row>
      <xdr:rowOff>66545</xdr:rowOff>
    </xdr:to>
    <xdr:sp macro="" textlink="">
      <xdr:nvSpPr>
        <xdr:cNvPr id="709" name="楕円 708"/>
        <xdr:cNvSpPr/>
      </xdr:nvSpPr>
      <xdr:spPr>
        <a:xfrm>
          <a:off x="12763500" y="1693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57672</xdr:rowOff>
    </xdr:from>
    <xdr:ext cx="469744" cy="259045"/>
    <xdr:sp macro="" textlink="">
      <xdr:nvSpPr>
        <xdr:cNvPr id="710" name="テキスト ボックス 709"/>
        <xdr:cNvSpPr txBox="1"/>
      </xdr:nvSpPr>
      <xdr:spPr>
        <a:xfrm>
          <a:off x="12579428" y="1703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6" name="直線コネクタ 735"/>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9" name="投資及び出資金最大値テキスト"/>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40" name="直線コネクタ 739"/>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80589</xdr:rowOff>
    </xdr:from>
    <xdr:ext cx="378565" cy="259045"/>
    <xdr:sp macro="" textlink="">
      <xdr:nvSpPr>
        <xdr:cNvPr id="742" name="投資及び出資金平均値テキスト"/>
        <xdr:cNvSpPr txBox="1"/>
      </xdr:nvSpPr>
      <xdr:spPr>
        <a:xfrm>
          <a:off x="22212300" y="642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43" name="フローチャート: 判断 742"/>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5" name="フローチャート: 判断 744"/>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30842</xdr:rowOff>
    </xdr:from>
    <xdr:ext cx="378565" cy="259045"/>
    <xdr:sp macro="" textlink="">
      <xdr:nvSpPr>
        <xdr:cNvPr id="746" name="テキスト ボックス 745"/>
        <xdr:cNvSpPr txBox="1"/>
      </xdr:nvSpPr>
      <xdr:spPr>
        <a:xfrm>
          <a:off x="21134017" y="6374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8" name="フローチャート: 判断 747"/>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10105</xdr:rowOff>
    </xdr:from>
    <xdr:ext cx="378565" cy="259045"/>
    <xdr:sp macro="" textlink="">
      <xdr:nvSpPr>
        <xdr:cNvPr id="749" name="テキスト ボックス 748"/>
        <xdr:cNvSpPr txBox="1"/>
      </xdr:nvSpPr>
      <xdr:spPr>
        <a:xfrm>
          <a:off x="20245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6114</xdr:rowOff>
    </xdr:from>
    <xdr:to>
      <xdr:col>102</xdr:col>
      <xdr:colOff>165100</xdr:colOff>
      <xdr:row>37</xdr:row>
      <xdr:rowOff>107714</xdr:rowOff>
    </xdr:to>
    <xdr:sp macro="" textlink="">
      <xdr:nvSpPr>
        <xdr:cNvPr id="751" name="フローチャート: 判断 750"/>
        <xdr:cNvSpPr/>
      </xdr:nvSpPr>
      <xdr:spPr>
        <a:xfrm>
          <a:off x="19494500" y="63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124241</xdr:rowOff>
    </xdr:from>
    <xdr:ext cx="469744" cy="259045"/>
    <xdr:sp macro="" textlink="">
      <xdr:nvSpPr>
        <xdr:cNvPr id="752" name="テキスト ボックス 751"/>
        <xdr:cNvSpPr txBox="1"/>
      </xdr:nvSpPr>
      <xdr:spPr>
        <a:xfrm>
          <a:off x="19310428" y="612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138212</xdr:rowOff>
    </xdr:from>
    <xdr:to>
      <xdr:col>98</xdr:col>
      <xdr:colOff>38100</xdr:colOff>
      <xdr:row>38</xdr:row>
      <xdr:rowOff>68362</xdr:rowOff>
    </xdr:to>
    <xdr:sp macro="" textlink="">
      <xdr:nvSpPr>
        <xdr:cNvPr id="753" name="フローチャート: 判断 752"/>
        <xdr:cNvSpPr/>
      </xdr:nvSpPr>
      <xdr:spPr>
        <a:xfrm>
          <a:off x="18605500" y="648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84889</xdr:rowOff>
    </xdr:from>
    <xdr:ext cx="469744" cy="259045"/>
    <xdr:sp macro="" textlink="">
      <xdr:nvSpPr>
        <xdr:cNvPr id="754" name="テキスト ボックス 753"/>
        <xdr:cNvSpPr txBox="1"/>
      </xdr:nvSpPr>
      <xdr:spPr>
        <a:xfrm>
          <a:off x="18421428" y="625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3" name="直線コネクタ 792"/>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6" name="貸付金最大値テキスト"/>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7" name="直線コネクタ 796"/>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44031</xdr:rowOff>
    </xdr:from>
    <xdr:to>
      <xdr:col>116</xdr:col>
      <xdr:colOff>63500</xdr:colOff>
      <xdr:row>59</xdr:row>
      <xdr:rowOff>44279</xdr:rowOff>
    </xdr:to>
    <xdr:cxnSp macro="">
      <xdr:nvCxnSpPr>
        <xdr:cNvPr id="798" name="直線コネクタ 797"/>
        <xdr:cNvCxnSpPr/>
      </xdr:nvCxnSpPr>
      <xdr:spPr>
        <a:xfrm>
          <a:off x="21323300" y="10159581"/>
          <a:ext cx="8382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111530</xdr:rowOff>
    </xdr:from>
    <xdr:ext cx="469744" cy="259045"/>
    <xdr:sp macro="" textlink="">
      <xdr:nvSpPr>
        <xdr:cNvPr id="799" name="貸付金平均値テキスト"/>
        <xdr:cNvSpPr txBox="1"/>
      </xdr:nvSpPr>
      <xdr:spPr>
        <a:xfrm>
          <a:off x="22212300" y="9884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800" name="フローチャート: 判断 799"/>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43955</xdr:rowOff>
    </xdr:from>
    <xdr:to>
      <xdr:col>111</xdr:col>
      <xdr:colOff>177800</xdr:colOff>
      <xdr:row>59</xdr:row>
      <xdr:rowOff>44031</xdr:rowOff>
    </xdr:to>
    <xdr:cxnSp macro="">
      <xdr:nvCxnSpPr>
        <xdr:cNvPr id="801" name="直線コネクタ 800"/>
        <xdr:cNvCxnSpPr/>
      </xdr:nvCxnSpPr>
      <xdr:spPr>
        <a:xfrm>
          <a:off x="20434300" y="10159505"/>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802" name="フローチャート: 判断 801"/>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33482</xdr:rowOff>
    </xdr:from>
    <xdr:ext cx="469744" cy="259045"/>
    <xdr:sp macro="" textlink="">
      <xdr:nvSpPr>
        <xdr:cNvPr id="803" name="テキスト ボックス 802"/>
        <xdr:cNvSpPr txBox="1"/>
      </xdr:nvSpPr>
      <xdr:spPr>
        <a:xfrm>
          <a:off x="21088428" y="980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43841</xdr:rowOff>
    </xdr:from>
    <xdr:to>
      <xdr:col>107</xdr:col>
      <xdr:colOff>50800</xdr:colOff>
      <xdr:row>59</xdr:row>
      <xdr:rowOff>43955</xdr:rowOff>
    </xdr:to>
    <xdr:cxnSp macro="">
      <xdr:nvCxnSpPr>
        <xdr:cNvPr id="804" name="直線コネクタ 803"/>
        <xdr:cNvCxnSpPr/>
      </xdr:nvCxnSpPr>
      <xdr:spPr>
        <a:xfrm>
          <a:off x="19545300" y="10159391"/>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5" name="フローチャート: 判断 804"/>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27481</xdr:rowOff>
    </xdr:from>
    <xdr:ext cx="469744" cy="259045"/>
    <xdr:sp macro="" textlink="">
      <xdr:nvSpPr>
        <xdr:cNvPr id="806" name="テキスト ボックス 805"/>
        <xdr:cNvSpPr txBox="1"/>
      </xdr:nvSpPr>
      <xdr:spPr>
        <a:xfrm>
          <a:off x="20199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43841</xdr:rowOff>
    </xdr:from>
    <xdr:to>
      <xdr:col>102</xdr:col>
      <xdr:colOff>114300</xdr:colOff>
      <xdr:row>59</xdr:row>
      <xdr:rowOff>44031</xdr:rowOff>
    </xdr:to>
    <xdr:cxnSp macro="">
      <xdr:nvCxnSpPr>
        <xdr:cNvPr id="807" name="直線コネクタ 806"/>
        <xdr:cNvCxnSpPr/>
      </xdr:nvCxnSpPr>
      <xdr:spPr>
        <a:xfrm flipV="1">
          <a:off x="18656300" y="10159391"/>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49276</xdr:rowOff>
    </xdr:from>
    <xdr:to>
      <xdr:col>102</xdr:col>
      <xdr:colOff>165100</xdr:colOff>
      <xdr:row>58</xdr:row>
      <xdr:rowOff>150876</xdr:rowOff>
    </xdr:to>
    <xdr:sp macro="" textlink="">
      <xdr:nvSpPr>
        <xdr:cNvPr id="808" name="フローチャート: 判断 807"/>
        <xdr:cNvSpPr/>
      </xdr:nvSpPr>
      <xdr:spPr>
        <a:xfrm>
          <a:off x="19494500" y="999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167403</xdr:rowOff>
    </xdr:from>
    <xdr:ext cx="469744" cy="259045"/>
    <xdr:sp macro="" textlink="">
      <xdr:nvSpPr>
        <xdr:cNvPr id="809" name="テキスト ボックス 808"/>
        <xdr:cNvSpPr txBox="1"/>
      </xdr:nvSpPr>
      <xdr:spPr>
        <a:xfrm>
          <a:off x="19310428" y="976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57868</xdr:rowOff>
    </xdr:from>
    <xdr:to>
      <xdr:col>98</xdr:col>
      <xdr:colOff>38100</xdr:colOff>
      <xdr:row>58</xdr:row>
      <xdr:rowOff>159468</xdr:rowOff>
    </xdr:to>
    <xdr:sp macro="" textlink="">
      <xdr:nvSpPr>
        <xdr:cNvPr id="810" name="フローチャート: 判断 809"/>
        <xdr:cNvSpPr/>
      </xdr:nvSpPr>
      <xdr:spPr>
        <a:xfrm>
          <a:off x="18605500" y="1000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4545</xdr:rowOff>
    </xdr:from>
    <xdr:ext cx="469744" cy="259045"/>
    <xdr:sp macro="" textlink="">
      <xdr:nvSpPr>
        <xdr:cNvPr id="811" name="テキスト ボックス 810"/>
        <xdr:cNvSpPr txBox="1"/>
      </xdr:nvSpPr>
      <xdr:spPr>
        <a:xfrm>
          <a:off x="18421428" y="977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164929</xdr:rowOff>
    </xdr:from>
    <xdr:to>
      <xdr:col>116</xdr:col>
      <xdr:colOff>114300</xdr:colOff>
      <xdr:row>59</xdr:row>
      <xdr:rowOff>95079</xdr:rowOff>
    </xdr:to>
    <xdr:sp macro="" textlink="">
      <xdr:nvSpPr>
        <xdr:cNvPr id="817" name="楕円 816"/>
        <xdr:cNvSpPr/>
      </xdr:nvSpPr>
      <xdr:spPr>
        <a:xfrm>
          <a:off x="22110700" y="1010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79856</xdr:rowOff>
    </xdr:from>
    <xdr:ext cx="249299" cy="259045"/>
    <xdr:sp macro="" textlink="">
      <xdr:nvSpPr>
        <xdr:cNvPr id="818" name="貸付金該当値テキスト"/>
        <xdr:cNvSpPr txBox="1"/>
      </xdr:nvSpPr>
      <xdr:spPr>
        <a:xfrm>
          <a:off x="22212300" y="100239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164681</xdr:rowOff>
    </xdr:from>
    <xdr:to>
      <xdr:col>112</xdr:col>
      <xdr:colOff>38100</xdr:colOff>
      <xdr:row>59</xdr:row>
      <xdr:rowOff>94831</xdr:rowOff>
    </xdr:to>
    <xdr:sp macro="" textlink="">
      <xdr:nvSpPr>
        <xdr:cNvPr id="819" name="楕円 818"/>
        <xdr:cNvSpPr/>
      </xdr:nvSpPr>
      <xdr:spPr>
        <a:xfrm>
          <a:off x="21272500" y="1010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85958</xdr:rowOff>
    </xdr:from>
    <xdr:ext cx="313932" cy="259045"/>
    <xdr:sp macro="" textlink="">
      <xdr:nvSpPr>
        <xdr:cNvPr id="820" name="テキスト ボックス 819"/>
        <xdr:cNvSpPr txBox="1"/>
      </xdr:nvSpPr>
      <xdr:spPr>
        <a:xfrm>
          <a:off x="21166333" y="10201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164605</xdr:rowOff>
    </xdr:from>
    <xdr:to>
      <xdr:col>107</xdr:col>
      <xdr:colOff>101600</xdr:colOff>
      <xdr:row>59</xdr:row>
      <xdr:rowOff>94755</xdr:rowOff>
    </xdr:to>
    <xdr:sp macro="" textlink="">
      <xdr:nvSpPr>
        <xdr:cNvPr id="821" name="楕円 820"/>
        <xdr:cNvSpPr/>
      </xdr:nvSpPr>
      <xdr:spPr>
        <a:xfrm>
          <a:off x="20383500" y="101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85882</xdr:rowOff>
    </xdr:from>
    <xdr:ext cx="313932" cy="259045"/>
    <xdr:sp macro="" textlink="">
      <xdr:nvSpPr>
        <xdr:cNvPr id="822" name="テキスト ボックス 821"/>
        <xdr:cNvSpPr txBox="1"/>
      </xdr:nvSpPr>
      <xdr:spPr>
        <a:xfrm>
          <a:off x="20277333" y="10201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164491</xdr:rowOff>
    </xdr:from>
    <xdr:to>
      <xdr:col>102</xdr:col>
      <xdr:colOff>165100</xdr:colOff>
      <xdr:row>59</xdr:row>
      <xdr:rowOff>94641</xdr:rowOff>
    </xdr:to>
    <xdr:sp macro="" textlink="">
      <xdr:nvSpPr>
        <xdr:cNvPr id="823" name="楕円 822"/>
        <xdr:cNvSpPr/>
      </xdr:nvSpPr>
      <xdr:spPr>
        <a:xfrm>
          <a:off x="19494500" y="1010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85768</xdr:rowOff>
    </xdr:from>
    <xdr:ext cx="313932" cy="259045"/>
    <xdr:sp macro="" textlink="">
      <xdr:nvSpPr>
        <xdr:cNvPr id="824" name="テキスト ボックス 823"/>
        <xdr:cNvSpPr txBox="1"/>
      </xdr:nvSpPr>
      <xdr:spPr>
        <a:xfrm>
          <a:off x="19388333" y="10201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164681</xdr:rowOff>
    </xdr:from>
    <xdr:to>
      <xdr:col>98</xdr:col>
      <xdr:colOff>38100</xdr:colOff>
      <xdr:row>59</xdr:row>
      <xdr:rowOff>94831</xdr:rowOff>
    </xdr:to>
    <xdr:sp macro="" textlink="">
      <xdr:nvSpPr>
        <xdr:cNvPr id="825" name="楕円 824"/>
        <xdr:cNvSpPr/>
      </xdr:nvSpPr>
      <xdr:spPr>
        <a:xfrm>
          <a:off x="18605500" y="1010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85958</xdr:rowOff>
    </xdr:from>
    <xdr:ext cx="313932" cy="259045"/>
    <xdr:sp macro="" textlink="">
      <xdr:nvSpPr>
        <xdr:cNvPr id="826" name="テキスト ボックス 825"/>
        <xdr:cNvSpPr txBox="1"/>
      </xdr:nvSpPr>
      <xdr:spPr>
        <a:xfrm>
          <a:off x="18499333" y="10201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7" name="テキスト ボックス 84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51" name="直線コネクタ 850"/>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52" name="繰出金最小値テキスト"/>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3" name="直線コネクタ 852"/>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4" name="繰出金最大値テキスト"/>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5" name="直線コネクタ 854"/>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159513</xdr:rowOff>
    </xdr:from>
    <xdr:to>
      <xdr:col>116</xdr:col>
      <xdr:colOff>63500</xdr:colOff>
      <xdr:row>77</xdr:row>
      <xdr:rowOff>65672</xdr:rowOff>
    </xdr:to>
    <xdr:cxnSp macro="">
      <xdr:nvCxnSpPr>
        <xdr:cNvPr id="856" name="直線コネクタ 855"/>
        <xdr:cNvCxnSpPr/>
      </xdr:nvCxnSpPr>
      <xdr:spPr>
        <a:xfrm flipV="1">
          <a:off x="21323300" y="13189713"/>
          <a:ext cx="838200" cy="7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141914</xdr:rowOff>
    </xdr:from>
    <xdr:ext cx="534377" cy="259045"/>
    <xdr:sp macro="" textlink="">
      <xdr:nvSpPr>
        <xdr:cNvPr id="857" name="繰出金平均値テキスト"/>
        <xdr:cNvSpPr txBox="1"/>
      </xdr:nvSpPr>
      <xdr:spPr>
        <a:xfrm>
          <a:off x="22212300" y="12657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8" name="フローチャート: 判断 857"/>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65672</xdr:rowOff>
    </xdr:from>
    <xdr:to>
      <xdr:col>111</xdr:col>
      <xdr:colOff>177800</xdr:colOff>
      <xdr:row>77</xdr:row>
      <xdr:rowOff>110934</xdr:rowOff>
    </xdr:to>
    <xdr:cxnSp macro="">
      <xdr:nvCxnSpPr>
        <xdr:cNvPr id="859" name="直線コネクタ 858"/>
        <xdr:cNvCxnSpPr/>
      </xdr:nvCxnSpPr>
      <xdr:spPr>
        <a:xfrm flipV="1">
          <a:off x="20434300" y="13267322"/>
          <a:ext cx="8890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60" name="フローチャート: 判断 859"/>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138752</xdr:rowOff>
    </xdr:from>
    <xdr:ext cx="534377" cy="259045"/>
    <xdr:sp macro="" textlink="">
      <xdr:nvSpPr>
        <xdr:cNvPr id="861" name="テキスト ボックス 860"/>
        <xdr:cNvSpPr txBox="1"/>
      </xdr:nvSpPr>
      <xdr:spPr>
        <a:xfrm>
          <a:off x="21056111" y="126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110934</xdr:rowOff>
    </xdr:from>
    <xdr:to>
      <xdr:col>107</xdr:col>
      <xdr:colOff>50800</xdr:colOff>
      <xdr:row>78</xdr:row>
      <xdr:rowOff>19875</xdr:rowOff>
    </xdr:to>
    <xdr:cxnSp macro="">
      <xdr:nvCxnSpPr>
        <xdr:cNvPr id="862" name="直線コネクタ 861"/>
        <xdr:cNvCxnSpPr/>
      </xdr:nvCxnSpPr>
      <xdr:spPr>
        <a:xfrm flipV="1">
          <a:off x="19545300" y="13312584"/>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63" name="フローチャート: 判断 862"/>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14279</xdr:rowOff>
    </xdr:from>
    <xdr:ext cx="534377" cy="259045"/>
    <xdr:sp macro="" textlink="">
      <xdr:nvSpPr>
        <xdr:cNvPr id="864" name="テキスト ボックス 863"/>
        <xdr:cNvSpPr txBox="1"/>
      </xdr:nvSpPr>
      <xdr:spPr>
        <a:xfrm>
          <a:off x="20167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137452</xdr:rowOff>
    </xdr:from>
    <xdr:to>
      <xdr:col>102</xdr:col>
      <xdr:colOff>114300</xdr:colOff>
      <xdr:row>78</xdr:row>
      <xdr:rowOff>19875</xdr:rowOff>
    </xdr:to>
    <xdr:cxnSp macro="">
      <xdr:nvCxnSpPr>
        <xdr:cNvPr id="865" name="直線コネクタ 864"/>
        <xdr:cNvCxnSpPr/>
      </xdr:nvCxnSpPr>
      <xdr:spPr>
        <a:xfrm>
          <a:off x="18656300" y="13339102"/>
          <a:ext cx="889000" cy="5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51067</xdr:rowOff>
    </xdr:from>
    <xdr:to>
      <xdr:col>102</xdr:col>
      <xdr:colOff>165100</xdr:colOff>
      <xdr:row>75</xdr:row>
      <xdr:rowOff>152667</xdr:rowOff>
    </xdr:to>
    <xdr:sp macro="" textlink="">
      <xdr:nvSpPr>
        <xdr:cNvPr id="866" name="フローチャート: 判断 865"/>
        <xdr:cNvSpPr/>
      </xdr:nvSpPr>
      <xdr:spPr>
        <a:xfrm>
          <a:off x="19494500" y="129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169194</xdr:rowOff>
    </xdr:from>
    <xdr:ext cx="534377" cy="259045"/>
    <xdr:sp macro="" textlink="">
      <xdr:nvSpPr>
        <xdr:cNvPr id="867" name="テキスト ボックス 866"/>
        <xdr:cNvSpPr txBox="1"/>
      </xdr:nvSpPr>
      <xdr:spPr>
        <a:xfrm>
          <a:off x="19278111" y="1268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168148</xdr:rowOff>
    </xdr:from>
    <xdr:to>
      <xdr:col>98</xdr:col>
      <xdr:colOff>38100</xdr:colOff>
      <xdr:row>74</xdr:row>
      <xdr:rowOff>98298</xdr:rowOff>
    </xdr:to>
    <xdr:sp macro="" textlink="">
      <xdr:nvSpPr>
        <xdr:cNvPr id="868" name="フローチャート: 判断 867"/>
        <xdr:cNvSpPr/>
      </xdr:nvSpPr>
      <xdr:spPr>
        <a:xfrm>
          <a:off x="18605500" y="1268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114825</xdr:rowOff>
    </xdr:from>
    <xdr:ext cx="534377" cy="259045"/>
    <xdr:sp macro="" textlink="">
      <xdr:nvSpPr>
        <xdr:cNvPr id="869" name="テキスト ボックス 868"/>
        <xdr:cNvSpPr txBox="1"/>
      </xdr:nvSpPr>
      <xdr:spPr>
        <a:xfrm>
          <a:off x="18389111" y="1245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108713</xdr:rowOff>
    </xdr:from>
    <xdr:to>
      <xdr:col>116</xdr:col>
      <xdr:colOff>114300</xdr:colOff>
      <xdr:row>77</xdr:row>
      <xdr:rowOff>38863</xdr:rowOff>
    </xdr:to>
    <xdr:sp macro="" textlink="">
      <xdr:nvSpPr>
        <xdr:cNvPr id="875" name="楕円 874"/>
        <xdr:cNvSpPr/>
      </xdr:nvSpPr>
      <xdr:spPr>
        <a:xfrm>
          <a:off x="22110700" y="1313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87140</xdr:rowOff>
    </xdr:from>
    <xdr:ext cx="534377" cy="259045"/>
    <xdr:sp macro="" textlink="">
      <xdr:nvSpPr>
        <xdr:cNvPr id="876" name="繰出金該当値テキスト"/>
        <xdr:cNvSpPr txBox="1"/>
      </xdr:nvSpPr>
      <xdr:spPr>
        <a:xfrm>
          <a:off x="22212300" y="1311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14872</xdr:rowOff>
    </xdr:from>
    <xdr:to>
      <xdr:col>112</xdr:col>
      <xdr:colOff>38100</xdr:colOff>
      <xdr:row>77</xdr:row>
      <xdr:rowOff>116472</xdr:rowOff>
    </xdr:to>
    <xdr:sp macro="" textlink="">
      <xdr:nvSpPr>
        <xdr:cNvPr id="877" name="楕円 876"/>
        <xdr:cNvSpPr/>
      </xdr:nvSpPr>
      <xdr:spPr>
        <a:xfrm>
          <a:off x="21272500" y="132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107599</xdr:rowOff>
    </xdr:from>
    <xdr:ext cx="534377" cy="259045"/>
    <xdr:sp macro="" textlink="">
      <xdr:nvSpPr>
        <xdr:cNvPr id="878" name="テキスト ボックス 877"/>
        <xdr:cNvSpPr txBox="1"/>
      </xdr:nvSpPr>
      <xdr:spPr>
        <a:xfrm>
          <a:off x="21056111" y="1330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60134</xdr:rowOff>
    </xdr:from>
    <xdr:to>
      <xdr:col>107</xdr:col>
      <xdr:colOff>101600</xdr:colOff>
      <xdr:row>77</xdr:row>
      <xdr:rowOff>161734</xdr:rowOff>
    </xdr:to>
    <xdr:sp macro="" textlink="">
      <xdr:nvSpPr>
        <xdr:cNvPr id="879" name="楕円 878"/>
        <xdr:cNvSpPr/>
      </xdr:nvSpPr>
      <xdr:spPr>
        <a:xfrm>
          <a:off x="20383500" y="1326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152861</xdr:rowOff>
    </xdr:from>
    <xdr:ext cx="534377" cy="259045"/>
    <xdr:sp macro="" textlink="">
      <xdr:nvSpPr>
        <xdr:cNvPr id="880" name="テキスト ボックス 879"/>
        <xdr:cNvSpPr txBox="1"/>
      </xdr:nvSpPr>
      <xdr:spPr>
        <a:xfrm>
          <a:off x="20167111" y="1335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140525</xdr:rowOff>
    </xdr:from>
    <xdr:to>
      <xdr:col>102</xdr:col>
      <xdr:colOff>165100</xdr:colOff>
      <xdr:row>78</xdr:row>
      <xdr:rowOff>70675</xdr:rowOff>
    </xdr:to>
    <xdr:sp macro="" textlink="">
      <xdr:nvSpPr>
        <xdr:cNvPr id="881" name="楕円 880"/>
        <xdr:cNvSpPr/>
      </xdr:nvSpPr>
      <xdr:spPr>
        <a:xfrm>
          <a:off x="19494500" y="1334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61802</xdr:rowOff>
    </xdr:from>
    <xdr:ext cx="534377" cy="259045"/>
    <xdr:sp macro="" textlink="">
      <xdr:nvSpPr>
        <xdr:cNvPr id="882" name="テキスト ボックス 881"/>
        <xdr:cNvSpPr txBox="1"/>
      </xdr:nvSpPr>
      <xdr:spPr>
        <a:xfrm>
          <a:off x="19278111" y="1343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86652</xdr:rowOff>
    </xdr:from>
    <xdr:to>
      <xdr:col>98</xdr:col>
      <xdr:colOff>38100</xdr:colOff>
      <xdr:row>78</xdr:row>
      <xdr:rowOff>16802</xdr:rowOff>
    </xdr:to>
    <xdr:sp macro="" textlink="">
      <xdr:nvSpPr>
        <xdr:cNvPr id="883" name="楕円 882"/>
        <xdr:cNvSpPr/>
      </xdr:nvSpPr>
      <xdr:spPr>
        <a:xfrm>
          <a:off x="18605500" y="1328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7929</xdr:rowOff>
    </xdr:from>
    <xdr:ext cx="534377" cy="259045"/>
    <xdr:sp macro="" textlink="">
      <xdr:nvSpPr>
        <xdr:cNvPr id="884" name="テキスト ボックス 883"/>
        <xdr:cNvSpPr txBox="1"/>
      </xdr:nvSpPr>
      <xdr:spPr>
        <a:xfrm>
          <a:off x="18389111" y="1338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solidFill>
                <a:schemeClr val="dk1"/>
              </a:solidFill>
              <a:effectLst/>
              <a:latin typeface="ＭＳ 明朝" panose="02020609040205080304" pitchFamily="17" charset="-128"/>
              <a:ea typeface="ＭＳ 明朝" panose="02020609040205080304" pitchFamily="17" charset="-128"/>
              <a:cs typeface="+mn-cs"/>
            </a:rPr>
            <a:t>　</a:t>
          </a:r>
          <a:r>
            <a:rPr lang="ja-JP" altLang="ja-JP" sz="1400">
              <a:solidFill>
                <a:schemeClr val="dk1"/>
              </a:solidFill>
              <a:effectLst/>
              <a:latin typeface="ＭＳ 明朝" panose="02020609040205080304" pitchFamily="17" charset="-128"/>
              <a:ea typeface="ＭＳ 明朝" panose="02020609040205080304" pitchFamily="17" charset="-128"/>
              <a:cs typeface="+mn-cs"/>
            </a:rPr>
            <a:t>当市における歳出決算総額は、住民一人当たり</a:t>
          </a:r>
          <a:r>
            <a:rPr lang="en-US" altLang="ja-JP" sz="1400">
              <a:solidFill>
                <a:schemeClr val="dk1"/>
              </a:solidFill>
              <a:effectLst/>
              <a:latin typeface="ＭＳ 明朝" panose="02020609040205080304" pitchFamily="17" charset="-128"/>
              <a:ea typeface="ＭＳ 明朝" panose="02020609040205080304" pitchFamily="17" charset="-128"/>
              <a:cs typeface="+mn-cs"/>
            </a:rPr>
            <a:t>351,031</a:t>
          </a:r>
          <a:r>
            <a:rPr lang="ja-JP" altLang="ja-JP" sz="1400">
              <a:solidFill>
                <a:schemeClr val="dk1"/>
              </a:solidFill>
              <a:effectLst/>
              <a:latin typeface="ＭＳ 明朝" panose="02020609040205080304" pitchFamily="17" charset="-128"/>
              <a:ea typeface="ＭＳ 明朝" panose="02020609040205080304" pitchFamily="17" charset="-128"/>
              <a:cs typeface="+mn-cs"/>
            </a:rPr>
            <a:t>円となっており、その中で大きな割合を占めている扶助費は歳出総額の</a:t>
          </a:r>
          <a:r>
            <a:rPr lang="en-US" altLang="ja-JP" sz="1400">
              <a:solidFill>
                <a:schemeClr val="dk1"/>
              </a:solidFill>
              <a:effectLst/>
              <a:latin typeface="ＭＳ 明朝" panose="02020609040205080304" pitchFamily="17" charset="-128"/>
              <a:ea typeface="ＭＳ 明朝" panose="02020609040205080304" pitchFamily="17" charset="-128"/>
              <a:cs typeface="+mn-cs"/>
            </a:rPr>
            <a:t>33.3%</a:t>
          </a:r>
          <a:r>
            <a:rPr lang="ja-JP" altLang="ja-JP" sz="1400">
              <a:solidFill>
                <a:schemeClr val="dk1"/>
              </a:solidFill>
              <a:effectLst/>
              <a:latin typeface="ＭＳ 明朝" panose="02020609040205080304" pitchFamily="17" charset="-128"/>
              <a:ea typeface="ＭＳ 明朝" panose="02020609040205080304" pitchFamily="17" charset="-128"/>
              <a:cs typeface="+mn-cs"/>
            </a:rPr>
            <a:t>を占めている。扶助費における住民一人当たりのコストは</a:t>
          </a:r>
          <a:r>
            <a:rPr lang="en-US" altLang="ja-JP" sz="1400">
              <a:solidFill>
                <a:schemeClr val="dk1"/>
              </a:solidFill>
              <a:effectLst/>
              <a:latin typeface="ＭＳ 明朝" panose="02020609040205080304" pitchFamily="17" charset="-128"/>
              <a:ea typeface="ＭＳ 明朝" panose="02020609040205080304" pitchFamily="17" charset="-128"/>
              <a:cs typeface="+mn-cs"/>
            </a:rPr>
            <a:t>117,031</a:t>
          </a:r>
          <a:r>
            <a:rPr lang="ja-JP" altLang="ja-JP" sz="1400">
              <a:solidFill>
                <a:schemeClr val="dk1"/>
              </a:solidFill>
              <a:effectLst/>
              <a:latin typeface="ＭＳ 明朝" panose="02020609040205080304" pitchFamily="17" charset="-128"/>
              <a:ea typeface="ＭＳ 明朝" panose="02020609040205080304" pitchFamily="17" charset="-128"/>
              <a:cs typeface="+mn-cs"/>
            </a:rPr>
            <a:t>円であり、類似団体平均と比較し下回っているものの、障害介護給付費等が増加傾向にあり、今後も同じ傾向が続くものとみられる。令和</a:t>
          </a:r>
          <a:r>
            <a:rPr lang="en-US" altLang="ja-JP" sz="1400">
              <a:solidFill>
                <a:schemeClr val="dk1"/>
              </a:solidFill>
              <a:effectLst/>
              <a:latin typeface="ＭＳ 明朝" panose="02020609040205080304" pitchFamily="17" charset="-128"/>
              <a:ea typeface="ＭＳ 明朝" panose="02020609040205080304" pitchFamily="17" charset="-128"/>
              <a:cs typeface="+mn-cs"/>
            </a:rPr>
            <a:t>5</a:t>
          </a:r>
          <a:r>
            <a:rPr lang="ja-JP" altLang="ja-JP" sz="1400">
              <a:solidFill>
                <a:schemeClr val="dk1"/>
              </a:solidFill>
              <a:effectLst/>
              <a:latin typeface="ＭＳ 明朝" panose="02020609040205080304" pitchFamily="17" charset="-128"/>
              <a:ea typeface="ＭＳ 明朝" panose="02020609040205080304" pitchFamily="17" charset="-128"/>
              <a:cs typeface="+mn-cs"/>
            </a:rPr>
            <a:t>年度は電力・ガス・食料品等価格高騰緊急支援給付金の皆増や、物価高騰重点支援給付費の皆増等の要因により扶助費の割合は増加した。</a:t>
          </a:r>
          <a:endParaRPr lang="ja-JP" altLang="ja-JP" sz="1400">
            <a:effectLst/>
            <a:latin typeface="ＭＳ 明朝" panose="02020609040205080304" pitchFamily="17" charset="-128"/>
            <a:ea typeface="ＭＳ 明朝" panose="02020609040205080304" pitchFamily="17" charset="-128"/>
          </a:endParaRPr>
        </a:p>
        <a:p>
          <a:r>
            <a:rPr lang="ja-JP" altLang="en-US" sz="1400">
              <a:solidFill>
                <a:schemeClr val="dk1"/>
              </a:solidFill>
              <a:effectLst/>
              <a:latin typeface="ＭＳ 明朝" panose="02020609040205080304" pitchFamily="17" charset="-128"/>
              <a:ea typeface="ＭＳ 明朝" panose="02020609040205080304" pitchFamily="17" charset="-128"/>
              <a:cs typeface="+mn-cs"/>
            </a:rPr>
            <a:t>　</a:t>
          </a:r>
          <a:r>
            <a:rPr lang="ja-JP" altLang="ja-JP" sz="1400">
              <a:solidFill>
                <a:schemeClr val="dk1"/>
              </a:solidFill>
              <a:effectLst/>
              <a:latin typeface="ＭＳ 明朝" panose="02020609040205080304" pitchFamily="17" charset="-128"/>
              <a:ea typeface="ＭＳ 明朝" panose="02020609040205080304" pitchFamily="17" charset="-128"/>
              <a:cs typeface="+mn-cs"/>
            </a:rPr>
            <a:t>他に歳出総額に対し大きな割合を占める項目としては人件費と物件費が挙げられ、人件費については人事院勧告に基づく給料・各種手当の増、物件費においては学校給食費の公会計化に伴う賄材料費等の計上が要因として挙げられるが、類似団体との比較では下回っている。</a:t>
          </a:r>
          <a:endParaRPr lang="ja-JP" altLang="ja-JP" sz="1400">
            <a:effectLst/>
            <a:latin typeface="ＭＳ 明朝" panose="02020609040205080304" pitchFamily="17" charset="-128"/>
            <a:ea typeface="ＭＳ 明朝" panose="02020609040205080304" pitchFamily="17" charset="-128"/>
          </a:endParaRPr>
        </a:p>
        <a:p>
          <a:r>
            <a:rPr lang="ja-JP" altLang="ja-JP" sz="1400">
              <a:solidFill>
                <a:schemeClr val="dk1"/>
              </a:solidFill>
              <a:effectLst/>
              <a:latin typeface="ＭＳ 明朝" panose="02020609040205080304" pitchFamily="17" charset="-128"/>
              <a:ea typeface="ＭＳ 明朝" panose="02020609040205080304" pitchFamily="17" charset="-128"/>
              <a:cs typeface="+mn-cs"/>
            </a:rPr>
            <a:t>　このことから、財政運営上、直ちに解決すべき喫緊の問題はないと捉えられるが、今後の推移の見通しについて注視していく必要がある。</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埼玉県富士見市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113,145
109,937
19.77
40,961,534
39,717,445
785,362
22,405,999
24,045,676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77216</xdr:rowOff>
    </xdr:from>
    <xdr:to>
      <xdr:col>24</xdr:col>
      <xdr:colOff>63500</xdr:colOff>
      <xdr:row>36</xdr:row>
      <xdr:rowOff>141986</xdr:rowOff>
    </xdr:to>
    <xdr:cxnSp macro="">
      <xdr:nvCxnSpPr>
        <xdr:cNvPr id="61" name="直線コネクタ 60"/>
        <xdr:cNvCxnSpPr/>
      </xdr:nvCxnSpPr>
      <xdr:spPr>
        <a:xfrm flipV="1">
          <a:off x="3797300" y="6249416"/>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50055</xdr:rowOff>
    </xdr:from>
    <xdr:ext cx="469744" cy="259045"/>
    <xdr:sp macro="" textlink="">
      <xdr:nvSpPr>
        <xdr:cNvPr id="62" name="議会費平均値テキスト"/>
        <xdr:cNvSpPr txBox="1"/>
      </xdr:nvSpPr>
      <xdr:spPr>
        <a:xfrm>
          <a:off x="4686300" y="5707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141224</xdr:rowOff>
    </xdr:from>
    <xdr:to>
      <xdr:col>19</xdr:col>
      <xdr:colOff>177800</xdr:colOff>
      <xdr:row>36</xdr:row>
      <xdr:rowOff>141986</xdr:rowOff>
    </xdr:to>
    <xdr:cxnSp macro="">
      <xdr:nvCxnSpPr>
        <xdr:cNvPr id="64" name="直線コネクタ 63"/>
        <xdr:cNvCxnSpPr/>
      </xdr:nvCxnSpPr>
      <xdr:spPr>
        <a:xfrm>
          <a:off x="2908300" y="631342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169689</xdr:rowOff>
    </xdr:from>
    <xdr:ext cx="469744" cy="259045"/>
    <xdr:sp macro="" textlink="">
      <xdr:nvSpPr>
        <xdr:cNvPr id="66" name="テキスト ボックス 65"/>
        <xdr:cNvSpPr txBox="1"/>
      </xdr:nvSpPr>
      <xdr:spPr>
        <a:xfrm>
          <a:off x="3562428"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141224</xdr:rowOff>
    </xdr:from>
    <xdr:to>
      <xdr:col>15</xdr:col>
      <xdr:colOff>50800</xdr:colOff>
      <xdr:row>36</xdr:row>
      <xdr:rowOff>151892</xdr:rowOff>
    </xdr:to>
    <xdr:cxnSp macro="">
      <xdr:nvCxnSpPr>
        <xdr:cNvPr id="67" name="直線コネクタ 66"/>
        <xdr:cNvCxnSpPr/>
      </xdr:nvCxnSpPr>
      <xdr:spPr>
        <a:xfrm flipV="1">
          <a:off x="2019300" y="6313424"/>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155973</xdr:rowOff>
    </xdr:from>
    <xdr:ext cx="469744" cy="259045"/>
    <xdr:sp macro="" textlink="">
      <xdr:nvSpPr>
        <xdr:cNvPr id="69" name="テキスト ボックス 68"/>
        <xdr:cNvSpPr txBox="1"/>
      </xdr:nvSpPr>
      <xdr:spPr>
        <a:xfrm>
          <a:off x="2673428" y="564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86360</xdr:rowOff>
    </xdr:from>
    <xdr:to>
      <xdr:col>10</xdr:col>
      <xdr:colOff>114300</xdr:colOff>
      <xdr:row>36</xdr:row>
      <xdr:rowOff>151892</xdr:rowOff>
    </xdr:to>
    <xdr:cxnSp macro="">
      <xdr:nvCxnSpPr>
        <xdr:cNvPr id="70" name="直線コネクタ 69"/>
        <xdr:cNvCxnSpPr/>
      </xdr:nvCxnSpPr>
      <xdr:spPr>
        <a:xfrm>
          <a:off x="1130300" y="6258560"/>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91948</xdr:rowOff>
    </xdr:from>
    <xdr:to>
      <xdr:col>10</xdr:col>
      <xdr:colOff>165100</xdr:colOff>
      <xdr:row>34</xdr:row>
      <xdr:rowOff>22098</xdr:rowOff>
    </xdr:to>
    <xdr:sp macro="" textlink="">
      <xdr:nvSpPr>
        <xdr:cNvPr id="71" name="フローチャート: 判断 70"/>
        <xdr:cNvSpPr/>
      </xdr:nvSpPr>
      <xdr:spPr>
        <a:xfrm>
          <a:off x="1968500" y="57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38625</xdr:rowOff>
    </xdr:from>
    <xdr:ext cx="469744" cy="259045"/>
    <xdr:sp macro="" textlink="">
      <xdr:nvSpPr>
        <xdr:cNvPr id="72" name="テキスト ボックス 71"/>
        <xdr:cNvSpPr txBox="1"/>
      </xdr:nvSpPr>
      <xdr:spPr>
        <a:xfrm>
          <a:off x="1784428" y="552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14986</xdr:rowOff>
    </xdr:from>
    <xdr:to>
      <xdr:col>6</xdr:col>
      <xdr:colOff>38100</xdr:colOff>
      <xdr:row>33</xdr:row>
      <xdr:rowOff>116586</xdr:rowOff>
    </xdr:to>
    <xdr:sp macro="" textlink="">
      <xdr:nvSpPr>
        <xdr:cNvPr id="73" name="フローチャート: 判断 72"/>
        <xdr:cNvSpPr/>
      </xdr:nvSpPr>
      <xdr:spPr>
        <a:xfrm>
          <a:off x="1079500" y="567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133113</xdr:rowOff>
    </xdr:from>
    <xdr:ext cx="469744" cy="259045"/>
    <xdr:sp macro="" textlink="">
      <xdr:nvSpPr>
        <xdr:cNvPr id="74" name="テキスト ボックス 73"/>
        <xdr:cNvSpPr txBox="1"/>
      </xdr:nvSpPr>
      <xdr:spPr>
        <a:xfrm>
          <a:off x="895428" y="544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26416</xdr:rowOff>
    </xdr:from>
    <xdr:to>
      <xdr:col>24</xdr:col>
      <xdr:colOff>114300</xdr:colOff>
      <xdr:row>36</xdr:row>
      <xdr:rowOff>128016</xdr:rowOff>
    </xdr:to>
    <xdr:sp macro="" textlink="">
      <xdr:nvSpPr>
        <xdr:cNvPr id="80" name="楕円 79"/>
        <xdr:cNvSpPr/>
      </xdr:nvSpPr>
      <xdr:spPr>
        <a:xfrm>
          <a:off x="4584700" y="619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4843</xdr:rowOff>
    </xdr:from>
    <xdr:ext cx="469744" cy="259045"/>
    <xdr:sp macro="" textlink="">
      <xdr:nvSpPr>
        <xdr:cNvPr id="81" name="議会費該当値テキスト"/>
        <xdr:cNvSpPr txBox="1"/>
      </xdr:nvSpPr>
      <xdr:spPr>
        <a:xfrm>
          <a:off x="4686300"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91186</xdr:rowOff>
    </xdr:from>
    <xdr:to>
      <xdr:col>20</xdr:col>
      <xdr:colOff>38100</xdr:colOff>
      <xdr:row>37</xdr:row>
      <xdr:rowOff>21336</xdr:rowOff>
    </xdr:to>
    <xdr:sp macro="" textlink="">
      <xdr:nvSpPr>
        <xdr:cNvPr id="82" name="楕円 81"/>
        <xdr:cNvSpPr/>
      </xdr:nvSpPr>
      <xdr:spPr>
        <a:xfrm>
          <a:off x="3746500" y="626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12463</xdr:rowOff>
    </xdr:from>
    <xdr:ext cx="469744" cy="259045"/>
    <xdr:sp macro="" textlink="">
      <xdr:nvSpPr>
        <xdr:cNvPr id="83" name="テキスト ボックス 82"/>
        <xdr:cNvSpPr txBox="1"/>
      </xdr:nvSpPr>
      <xdr:spPr>
        <a:xfrm>
          <a:off x="3562428" y="63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90424</xdr:rowOff>
    </xdr:from>
    <xdr:to>
      <xdr:col>15</xdr:col>
      <xdr:colOff>101600</xdr:colOff>
      <xdr:row>37</xdr:row>
      <xdr:rowOff>20574</xdr:rowOff>
    </xdr:to>
    <xdr:sp macro="" textlink="">
      <xdr:nvSpPr>
        <xdr:cNvPr id="84" name="楕円 83"/>
        <xdr:cNvSpPr/>
      </xdr:nvSpPr>
      <xdr:spPr>
        <a:xfrm>
          <a:off x="2857500" y="626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11701</xdr:rowOff>
    </xdr:from>
    <xdr:ext cx="469744" cy="259045"/>
    <xdr:sp macro="" textlink="">
      <xdr:nvSpPr>
        <xdr:cNvPr id="85" name="テキスト ボックス 84"/>
        <xdr:cNvSpPr txBox="1"/>
      </xdr:nvSpPr>
      <xdr:spPr>
        <a:xfrm>
          <a:off x="2673428" y="635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101092</xdr:rowOff>
    </xdr:from>
    <xdr:to>
      <xdr:col>10</xdr:col>
      <xdr:colOff>165100</xdr:colOff>
      <xdr:row>37</xdr:row>
      <xdr:rowOff>31242</xdr:rowOff>
    </xdr:to>
    <xdr:sp macro="" textlink="">
      <xdr:nvSpPr>
        <xdr:cNvPr id="86" name="楕円 85"/>
        <xdr:cNvSpPr/>
      </xdr:nvSpPr>
      <xdr:spPr>
        <a:xfrm>
          <a:off x="1968500" y="627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22369</xdr:rowOff>
    </xdr:from>
    <xdr:ext cx="469744" cy="259045"/>
    <xdr:sp macro="" textlink="">
      <xdr:nvSpPr>
        <xdr:cNvPr id="87" name="テキスト ボックス 86"/>
        <xdr:cNvSpPr txBox="1"/>
      </xdr:nvSpPr>
      <xdr:spPr>
        <a:xfrm>
          <a:off x="1784428" y="636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35560</xdr:rowOff>
    </xdr:from>
    <xdr:to>
      <xdr:col>6</xdr:col>
      <xdr:colOff>38100</xdr:colOff>
      <xdr:row>36</xdr:row>
      <xdr:rowOff>137160</xdr:rowOff>
    </xdr:to>
    <xdr:sp macro="" textlink="">
      <xdr:nvSpPr>
        <xdr:cNvPr id="88" name="楕円 87"/>
        <xdr:cNvSpPr/>
      </xdr:nvSpPr>
      <xdr:spPr>
        <a:xfrm>
          <a:off x="1079500" y="620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128287</xdr:rowOff>
    </xdr:from>
    <xdr:ext cx="469744" cy="259045"/>
    <xdr:sp macro="" textlink="">
      <xdr:nvSpPr>
        <xdr:cNvPr id="89" name="テキスト ボックス 88"/>
        <xdr:cNvSpPr txBox="1"/>
      </xdr:nvSpPr>
      <xdr:spPr>
        <a:xfrm>
          <a:off x="895428"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117718</xdr:rowOff>
    </xdr:from>
    <xdr:to>
      <xdr:col>24</xdr:col>
      <xdr:colOff>63500</xdr:colOff>
      <xdr:row>57</xdr:row>
      <xdr:rowOff>125285</xdr:rowOff>
    </xdr:to>
    <xdr:cxnSp macro="">
      <xdr:nvCxnSpPr>
        <xdr:cNvPr id="116" name="直線コネクタ 115"/>
        <xdr:cNvCxnSpPr/>
      </xdr:nvCxnSpPr>
      <xdr:spPr>
        <a:xfrm>
          <a:off x="3797300" y="9890368"/>
          <a:ext cx="8382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170952</xdr:rowOff>
    </xdr:from>
    <xdr:ext cx="534377" cy="259045"/>
    <xdr:sp macro="" textlink="">
      <xdr:nvSpPr>
        <xdr:cNvPr id="117" name="総務費平均値テキスト"/>
        <xdr:cNvSpPr txBox="1"/>
      </xdr:nvSpPr>
      <xdr:spPr>
        <a:xfrm>
          <a:off x="4686300" y="9600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117718</xdr:rowOff>
    </xdr:from>
    <xdr:to>
      <xdr:col>19</xdr:col>
      <xdr:colOff>177800</xdr:colOff>
      <xdr:row>57</xdr:row>
      <xdr:rowOff>145868</xdr:rowOff>
    </xdr:to>
    <xdr:cxnSp macro="">
      <xdr:nvCxnSpPr>
        <xdr:cNvPr id="119" name="直線コネクタ 118"/>
        <xdr:cNvCxnSpPr/>
      </xdr:nvCxnSpPr>
      <xdr:spPr>
        <a:xfrm flipV="1">
          <a:off x="2908300" y="9890368"/>
          <a:ext cx="889000" cy="2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97587</xdr:rowOff>
    </xdr:from>
    <xdr:ext cx="534377" cy="259045"/>
    <xdr:sp macro="" textlink="">
      <xdr:nvSpPr>
        <xdr:cNvPr id="121" name="テキスト ボックス 120"/>
        <xdr:cNvSpPr txBox="1"/>
      </xdr:nvSpPr>
      <xdr:spPr>
        <a:xfrm>
          <a:off x="3530111" y="952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27293</xdr:rowOff>
    </xdr:from>
    <xdr:to>
      <xdr:col>15</xdr:col>
      <xdr:colOff>50800</xdr:colOff>
      <xdr:row>57</xdr:row>
      <xdr:rowOff>145868</xdr:rowOff>
    </xdr:to>
    <xdr:cxnSp macro="">
      <xdr:nvCxnSpPr>
        <xdr:cNvPr id="122" name="直線コネクタ 121"/>
        <xdr:cNvCxnSpPr/>
      </xdr:nvCxnSpPr>
      <xdr:spPr>
        <a:xfrm>
          <a:off x="2019300" y="9457043"/>
          <a:ext cx="889000" cy="46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104692</xdr:rowOff>
    </xdr:from>
    <xdr:ext cx="534377" cy="259045"/>
    <xdr:sp macro="" textlink="">
      <xdr:nvSpPr>
        <xdr:cNvPr id="124" name="テキスト ボックス 123"/>
        <xdr:cNvSpPr txBox="1"/>
      </xdr:nvSpPr>
      <xdr:spPr>
        <a:xfrm>
          <a:off x="2641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27293</xdr:rowOff>
    </xdr:from>
    <xdr:to>
      <xdr:col>10</xdr:col>
      <xdr:colOff>114300</xdr:colOff>
      <xdr:row>57</xdr:row>
      <xdr:rowOff>161874</xdr:rowOff>
    </xdr:to>
    <xdr:cxnSp macro="">
      <xdr:nvCxnSpPr>
        <xdr:cNvPr id="125" name="直線コネクタ 124"/>
        <xdr:cNvCxnSpPr/>
      </xdr:nvCxnSpPr>
      <xdr:spPr>
        <a:xfrm flipV="1">
          <a:off x="1130300" y="9457043"/>
          <a:ext cx="889000" cy="47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20585</xdr:rowOff>
    </xdr:from>
    <xdr:to>
      <xdr:col>10</xdr:col>
      <xdr:colOff>165100</xdr:colOff>
      <xdr:row>54</xdr:row>
      <xdr:rowOff>122185</xdr:rowOff>
    </xdr:to>
    <xdr:sp macro="" textlink="">
      <xdr:nvSpPr>
        <xdr:cNvPr id="126" name="フローチャート: 判断 125"/>
        <xdr:cNvSpPr/>
      </xdr:nvSpPr>
      <xdr:spPr>
        <a:xfrm>
          <a:off x="1968500" y="92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138712</xdr:rowOff>
    </xdr:from>
    <xdr:ext cx="599010" cy="259045"/>
    <xdr:sp macro="" textlink="">
      <xdr:nvSpPr>
        <xdr:cNvPr id="127" name="テキスト ボックス 126"/>
        <xdr:cNvSpPr txBox="1"/>
      </xdr:nvSpPr>
      <xdr:spPr>
        <a:xfrm>
          <a:off x="1719795" y="90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158290</xdr:rowOff>
    </xdr:from>
    <xdr:to>
      <xdr:col>6</xdr:col>
      <xdr:colOff>38100</xdr:colOff>
      <xdr:row>57</xdr:row>
      <xdr:rowOff>88440</xdr:rowOff>
    </xdr:to>
    <xdr:sp macro="" textlink="">
      <xdr:nvSpPr>
        <xdr:cNvPr id="128" name="フローチャート: 判断 127"/>
        <xdr:cNvSpPr/>
      </xdr:nvSpPr>
      <xdr:spPr>
        <a:xfrm>
          <a:off x="1079500" y="975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104967</xdr:rowOff>
    </xdr:from>
    <xdr:ext cx="534377" cy="259045"/>
    <xdr:sp macro="" textlink="">
      <xdr:nvSpPr>
        <xdr:cNvPr id="129" name="テキスト ボックス 128"/>
        <xdr:cNvSpPr txBox="1"/>
      </xdr:nvSpPr>
      <xdr:spPr>
        <a:xfrm>
          <a:off x="863111" y="953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74485</xdr:rowOff>
    </xdr:from>
    <xdr:to>
      <xdr:col>24</xdr:col>
      <xdr:colOff>114300</xdr:colOff>
      <xdr:row>58</xdr:row>
      <xdr:rowOff>4635</xdr:rowOff>
    </xdr:to>
    <xdr:sp macro="" textlink="">
      <xdr:nvSpPr>
        <xdr:cNvPr id="135" name="楕円 134"/>
        <xdr:cNvSpPr/>
      </xdr:nvSpPr>
      <xdr:spPr>
        <a:xfrm>
          <a:off x="4584700" y="984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160862</xdr:rowOff>
    </xdr:from>
    <xdr:ext cx="534377" cy="259045"/>
    <xdr:sp macro="" textlink="">
      <xdr:nvSpPr>
        <xdr:cNvPr id="136" name="総務費該当値テキスト"/>
        <xdr:cNvSpPr txBox="1"/>
      </xdr:nvSpPr>
      <xdr:spPr>
        <a:xfrm>
          <a:off x="4686300" y="976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66918</xdr:rowOff>
    </xdr:from>
    <xdr:to>
      <xdr:col>20</xdr:col>
      <xdr:colOff>38100</xdr:colOff>
      <xdr:row>57</xdr:row>
      <xdr:rowOff>168518</xdr:rowOff>
    </xdr:to>
    <xdr:sp macro="" textlink="">
      <xdr:nvSpPr>
        <xdr:cNvPr id="137" name="楕円 136"/>
        <xdr:cNvSpPr/>
      </xdr:nvSpPr>
      <xdr:spPr>
        <a:xfrm>
          <a:off x="3746500" y="983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159645</xdr:rowOff>
    </xdr:from>
    <xdr:ext cx="534377" cy="259045"/>
    <xdr:sp macro="" textlink="">
      <xdr:nvSpPr>
        <xdr:cNvPr id="138" name="テキスト ボックス 137"/>
        <xdr:cNvSpPr txBox="1"/>
      </xdr:nvSpPr>
      <xdr:spPr>
        <a:xfrm>
          <a:off x="3530111" y="993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95068</xdr:rowOff>
    </xdr:from>
    <xdr:to>
      <xdr:col>15</xdr:col>
      <xdr:colOff>101600</xdr:colOff>
      <xdr:row>58</xdr:row>
      <xdr:rowOff>25218</xdr:rowOff>
    </xdr:to>
    <xdr:sp macro="" textlink="">
      <xdr:nvSpPr>
        <xdr:cNvPr id="139" name="楕円 138"/>
        <xdr:cNvSpPr/>
      </xdr:nvSpPr>
      <xdr:spPr>
        <a:xfrm>
          <a:off x="2857500" y="986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16345</xdr:rowOff>
    </xdr:from>
    <xdr:ext cx="534377" cy="259045"/>
    <xdr:sp macro="" textlink="">
      <xdr:nvSpPr>
        <xdr:cNvPr id="140" name="テキスト ボックス 139"/>
        <xdr:cNvSpPr txBox="1"/>
      </xdr:nvSpPr>
      <xdr:spPr>
        <a:xfrm>
          <a:off x="2641111" y="996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147943</xdr:rowOff>
    </xdr:from>
    <xdr:to>
      <xdr:col>10</xdr:col>
      <xdr:colOff>165100</xdr:colOff>
      <xdr:row>55</xdr:row>
      <xdr:rowOff>78093</xdr:rowOff>
    </xdr:to>
    <xdr:sp macro="" textlink="">
      <xdr:nvSpPr>
        <xdr:cNvPr id="141" name="楕円 140"/>
        <xdr:cNvSpPr/>
      </xdr:nvSpPr>
      <xdr:spPr>
        <a:xfrm>
          <a:off x="1968500" y="9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69220</xdr:rowOff>
    </xdr:from>
    <xdr:ext cx="599010" cy="259045"/>
    <xdr:sp macro="" textlink="">
      <xdr:nvSpPr>
        <xdr:cNvPr id="142" name="テキスト ボックス 141"/>
        <xdr:cNvSpPr txBox="1"/>
      </xdr:nvSpPr>
      <xdr:spPr>
        <a:xfrm>
          <a:off x="1719795" y="9498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111074</xdr:rowOff>
    </xdr:from>
    <xdr:to>
      <xdr:col>6</xdr:col>
      <xdr:colOff>38100</xdr:colOff>
      <xdr:row>58</xdr:row>
      <xdr:rowOff>41224</xdr:rowOff>
    </xdr:to>
    <xdr:sp macro="" textlink="">
      <xdr:nvSpPr>
        <xdr:cNvPr id="143" name="楕円 142"/>
        <xdr:cNvSpPr/>
      </xdr:nvSpPr>
      <xdr:spPr>
        <a:xfrm>
          <a:off x="1079500" y="98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32351</xdr:rowOff>
    </xdr:from>
    <xdr:ext cx="534377" cy="259045"/>
    <xdr:sp macro="" textlink="">
      <xdr:nvSpPr>
        <xdr:cNvPr id="144" name="テキスト ボックス 143"/>
        <xdr:cNvSpPr txBox="1"/>
      </xdr:nvSpPr>
      <xdr:spPr>
        <a:xfrm>
          <a:off x="863111" y="997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32647</xdr:rowOff>
    </xdr:from>
    <xdr:to>
      <xdr:col>24</xdr:col>
      <xdr:colOff>62865</xdr:colOff>
      <xdr:row>79</xdr:row>
      <xdr:rowOff>114821</xdr:rowOff>
    </xdr:to>
    <xdr:cxnSp macro="">
      <xdr:nvCxnSpPr>
        <xdr:cNvPr id="169" name="直線コネクタ 168"/>
        <xdr:cNvCxnSpPr/>
      </xdr:nvCxnSpPr>
      <xdr:spPr>
        <a:xfrm flipV="1">
          <a:off x="4633595" y="12205597"/>
          <a:ext cx="127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118648</xdr:rowOff>
    </xdr:from>
    <xdr:ext cx="599010" cy="259045"/>
    <xdr:sp macro="" textlink="">
      <xdr:nvSpPr>
        <xdr:cNvPr id="170" name="民生費最小値テキスト"/>
        <xdr:cNvSpPr txBox="1"/>
      </xdr:nvSpPr>
      <xdr:spPr>
        <a:xfrm>
          <a:off x="4686300" y="1366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114821</xdr:rowOff>
    </xdr:from>
    <xdr:to>
      <xdr:col>24</xdr:col>
      <xdr:colOff>152400</xdr:colOff>
      <xdr:row>79</xdr:row>
      <xdr:rowOff>114821</xdr:rowOff>
    </xdr:to>
    <xdr:cxnSp macro="">
      <xdr:nvCxnSpPr>
        <xdr:cNvPr id="171" name="直線コネクタ 170"/>
        <xdr:cNvCxnSpPr/>
      </xdr:nvCxnSpPr>
      <xdr:spPr>
        <a:xfrm>
          <a:off x="4546600" y="1365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150774</xdr:rowOff>
    </xdr:from>
    <xdr:ext cx="599010" cy="259045"/>
    <xdr:sp macro="" textlink="">
      <xdr:nvSpPr>
        <xdr:cNvPr id="172" name="民生費最大値テキスト"/>
        <xdr:cNvSpPr txBox="1"/>
      </xdr:nvSpPr>
      <xdr:spPr>
        <a:xfrm>
          <a:off x="4686300" y="1198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32647</xdr:rowOff>
    </xdr:from>
    <xdr:to>
      <xdr:col>24</xdr:col>
      <xdr:colOff>152400</xdr:colOff>
      <xdr:row>71</xdr:row>
      <xdr:rowOff>32647</xdr:rowOff>
    </xdr:to>
    <xdr:cxnSp macro="">
      <xdr:nvCxnSpPr>
        <xdr:cNvPr id="173" name="直線コネクタ 172"/>
        <xdr:cNvCxnSpPr/>
      </xdr:nvCxnSpPr>
      <xdr:spPr>
        <a:xfrm>
          <a:off x="4546600" y="1220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32183</xdr:rowOff>
    </xdr:from>
    <xdr:to>
      <xdr:col>24</xdr:col>
      <xdr:colOff>63500</xdr:colOff>
      <xdr:row>78</xdr:row>
      <xdr:rowOff>84858</xdr:rowOff>
    </xdr:to>
    <xdr:cxnSp macro="">
      <xdr:nvCxnSpPr>
        <xdr:cNvPr id="174" name="直線コネクタ 173"/>
        <xdr:cNvCxnSpPr/>
      </xdr:nvCxnSpPr>
      <xdr:spPr>
        <a:xfrm flipV="1">
          <a:off x="3797300" y="13405283"/>
          <a:ext cx="838200" cy="5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107259</xdr:rowOff>
    </xdr:from>
    <xdr:ext cx="599010" cy="259045"/>
    <xdr:sp macro="" textlink="">
      <xdr:nvSpPr>
        <xdr:cNvPr id="175" name="民生費平均値テキスト"/>
        <xdr:cNvSpPr txBox="1"/>
      </xdr:nvSpPr>
      <xdr:spPr>
        <a:xfrm>
          <a:off x="4686300" y="12966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84381</xdr:rowOff>
    </xdr:from>
    <xdr:to>
      <xdr:col>24</xdr:col>
      <xdr:colOff>114300</xdr:colOff>
      <xdr:row>77</xdr:row>
      <xdr:rowOff>14531</xdr:rowOff>
    </xdr:to>
    <xdr:sp macro="" textlink="">
      <xdr:nvSpPr>
        <xdr:cNvPr id="176" name="フローチャート: 判断 175"/>
        <xdr:cNvSpPr/>
      </xdr:nvSpPr>
      <xdr:spPr>
        <a:xfrm>
          <a:off x="4584700" y="131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41745</xdr:rowOff>
    </xdr:from>
    <xdr:to>
      <xdr:col>19</xdr:col>
      <xdr:colOff>177800</xdr:colOff>
      <xdr:row>78</xdr:row>
      <xdr:rowOff>84858</xdr:rowOff>
    </xdr:to>
    <xdr:cxnSp macro="">
      <xdr:nvCxnSpPr>
        <xdr:cNvPr id="177" name="直線コネクタ 176"/>
        <xdr:cNvCxnSpPr/>
      </xdr:nvCxnSpPr>
      <xdr:spPr>
        <a:xfrm>
          <a:off x="2908300" y="13414845"/>
          <a:ext cx="889000" cy="4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170800</xdr:rowOff>
    </xdr:from>
    <xdr:to>
      <xdr:col>20</xdr:col>
      <xdr:colOff>38100</xdr:colOff>
      <xdr:row>77</xdr:row>
      <xdr:rowOff>100950</xdr:rowOff>
    </xdr:to>
    <xdr:sp macro="" textlink="">
      <xdr:nvSpPr>
        <xdr:cNvPr id="178" name="フローチャート: 判断 177"/>
        <xdr:cNvSpPr/>
      </xdr:nvSpPr>
      <xdr:spPr>
        <a:xfrm>
          <a:off x="3746500" y="132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117477</xdr:rowOff>
    </xdr:from>
    <xdr:ext cx="599010" cy="259045"/>
    <xdr:sp macro="" textlink="">
      <xdr:nvSpPr>
        <xdr:cNvPr id="179" name="テキスト ボックス 178"/>
        <xdr:cNvSpPr txBox="1"/>
      </xdr:nvSpPr>
      <xdr:spPr>
        <a:xfrm>
          <a:off x="3497795" y="1297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41745</xdr:rowOff>
    </xdr:from>
    <xdr:to>
      <xdr:col>15</xdr:col>
      <xdr:colOff>50800</xdr:colOff>
      <xdr:row>79</xdr:row>
      <xdr:rowOff>69741</xdr:rowOff>
    </xdr:to>
    <xdr:cxnSp macro="">
      <xdr:nvCxnSpPr>
        <xdr:cNvPr id="180" name="直線コネクタ 179"/>
        <xdr:cNvCxnSpPr/>
      </xdr:nvCxnSpPr>
      <xdr:spPr>
        <a:xfrm flipV="1">
          <a:off x="2019300" y="13414845"/>
          <a:ext cx="889000" cy="19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122230</xdr:rowOff>
    </xdr:from>
    <xdr:to>
      <xdr:col>15</xdr:col>
      <xdr:colOff>101600</xdr:colOff>
      <xdr:row>77</xdr:row>
      <xdr:rowOff>52380</xdr:rowOff>
    </xdr:to>
    <xdr:sp macro="" textlink="">
      <xdr:nvSpPr>
        <xdr:cNvPr id="181" name="フローチャート: 判断 180"/>
        <xdr:cNvSpPr/>
      </xdr:nvSpPr>
      <xdr:spPr>
        <a:xfrm>
          <a:off x="28575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68907</xdr:rowOff>
    </xdr:from>
    <xdr:ext cx="599010" cy="259045"/>
    <xdr:sp macro="" textlink="">
      <xdr:nvSpPr>
        <xdr:cNvPr id="182" name="テキスト ボックス 181"/>
        <xdr:cNvSpPr txBox="1"/>
      </xdr:nvSpPr>
      <xdr:spPr>
        <a:xfrm>
          <a:off x="2608795" y="1292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35618</xdr:rowOff>
    </xdr:from>
    <xdr:to>
      <xdr:col>10</xdr:col>
      <xdr:colOff>114300</xdr:colOff>
      <xdr:row>79</xdr:row>
      <xdr:rowOff>69741</xdr:rowOff>
    </xdr:to>
    <xdr:cxnSp macro="">
      <xdr:nvCxnSpPr>
        <xdr:cNvPr id="183" name="直線コネクタ 182"/>
        <xdr:cNvCxnSpPr/>
      </xdr:nvCxnSpPr>
      <xdr:spPr>
        <a:xfrm>
          <a:off x="1130300" y="13580168"/>
          <a:ext cx="889000" cy="3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34288</xdr:rowOff>
    </xdr:from>
    <xdr:to>
      <xdr:col>10</xdr:col>
      <xdr:colOff>165100</xdr:colOff>
      <xdr:row>77</xdr:row>
      <xdr:rowOff>135888</xdr:rowOff>
    </xdr:to>
    <xdr:sp macro="" textlink="">
      <xdr:nvSpPr>
        <xdr:cNvPr id="184" name="フローチャート: 判断 183"/>
        <xdr:cNvSpPr/>
      </xdr:nvSpPr>
      <xdr:spPr>
        <a:xfrm>
          <a:off x="1968500" y="1323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152415</xdr:rowOff>
    </xdr:from>
    <xdr:ext cx="599010" cy="259045"/>
    <xdr:sp macro="" textlink="">
      <xdr:nvSpPr>
        <xdr:cNvPr id="185" name="テキスト ボックス 184"/>
        <xdr:cNvSpPr txBox="1"/>
      </xdr:nvSpPr>
      <xdr:spPr>
        <a:xfrm>
          <a:off x="1719795" y="1301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113551</xdr:rowOff>
    </xdr:from>
    <xdr:to>
      <xdr:col>6</xdr:col>
      <xdr:colOff>38100</xdr:colOff>
      <xdr:row>78</xdr:row>
      <xdr:rowOff>43701</xdr:rowOff>
    </xdr:to>
    <xdr:sp macro="" textlink="">
      <xdr:nvSpPr>
        <xdr:cNvPr id="186" name="フローチャート: 判断 185"/>
        <xdr:cNvSpPr/>
      </xdr:nvSpPr>
      <xdr:spPr>
        <a:xfrm>
          <a:off x="1079500" y="1331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60228</xdr:rowOff>
    </xdr:from>
    <xdr:ext cx="599010" cy="259045"/>
    <xdr:sp macro="" textlink="">
      <xdr:nvSpPr>
        <xdr:cNvPr id="187" name="テキスト ボックス 186"/>
        <xdr:cNvSpPr txBox="1"/>
      </xdr:nvSpPr>
      <xdr:spPr>
        <a:xfrm>
          <a:off x="830795" y="1309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152833</xdr:rowOff>
    </xdr:from>
    <xdr:to>
      <xdr:col>24</xdr:col>
      <xdr:colOff>114300</xdr:colOff>
      <xdr:row>78</xdr:row>
      <xdr:rowOff>82983</xdr:rowOff>
    </xdr:to>
    <xdr:sp macro="" textlink="">
      <xdr:nvSpPr>
        <xdr:cNvPr id="193" name="楕円 192"/>
        <xdr:cNvSpPr/>
      </xdr:nvSpPr>
      <xdr:spPr>
        <a:xfrm>
          <a:off x="4584700" y="1335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131260</xdr:rowOff>
    </xdr:from>
    <xdr:ext cx="599010" cy="259045"/>
    <xdr:sp macro="" textlink="">
      <xdr:nvSpPr>
        <xdr:cNvPr id="194" name="民生費該当値テキスト"/>
        <xdr:cNvSpPr txBox="1"/>
      </xdr:nvSpPr>
      <xdr:spPr>
        <a:xfrm>
          <a:off x="4686300" y="13332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34058</xdr:rowOff>
    </xdr:from>
    <xdr:to>
      <xdr:col>20</xdr:col>
      <xdr:colOff>38100</xdr:colOff>
      <xdr:row>78</xdr:row>
      <xdr:rowOff>135658</xdr:rowOff>
    </xdr:to>
    <xdr:sp macro="" textlink="">
      <xdr:nvSpPr>
        <xdr:cNvPr id="195" name="楕円 194"/>
        <xdr:cNvSpPr/>
      </xdr:nvSpPr>
      <xdr:spPr>
        <a:xfrm>
          <a:off x="3746500" y="1340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126785</xdr:rowOff>
    </xdr:from>
    <xdr:ext cx="599010" cy="259045"/>
    <xdr:sp macro="" textlink="">
      <xdr:nvSpPr>
        <xdr:cNvPr id="196" name="テキスト ボックス 195"/>
        <xdr:cNvSpPr txBox="1"/>
      </xdr:nvSpPr>
      <xdr:spPr>
        <a:xfrm>
          <a:off x="3497795" y="1349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162395</xdr:rowOff>
    </xdr:from>
    <xdr:to>
      <xdr:col>15</xdr:col>
      <xdr:colOff>101600</xdr:colOff>
      <xdr:row>78</xdr:row>
      <xdr:rowOff>92545</xdr:rowOff>
    </xdr:to>
    <xdr:sp macro="" textlink="">
      <xdr:nvSpPr>
        <xdr:cNvPr id="197" name="楕円 196"/>
        <xdr:cNvSpPr/>
      </xdr:nvSpPr>
      <xdr:spPr>
        <a:xfrm>
          <a:off x="2857500" y="1336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83672</xdr:rowOff>
    </xdr:from>
    <xdr:ext cx="599010" cy="259045"/>
    <xdr:sp macro="" textlink="">
      <xdr:nvSpPr>
        <xdr:cNvPr id="198" name="テキスト ボックス 197"/>
        <xdr:cNvSpPr txBox="1"/>
      </xdr:nvSpPr>
      <xdr:spPr>
        <a:xfrm>
          <a:off x="2608795" y="1345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18941</xdr:rowOff>
    </xdr:from>
    <xdr:to>
      <xdr:col>10</xdr:col>
      <xdr:colOff>165100</xdr:colOff>
      <xdr:row>79</xdr:row>
      <xdr:rowOff>120541</xdr:rowOff>
    </xdr:to>
    <xdr:sp macro="" textlink="">
      <xdr:nvSpPr>
        <xdr:cNvPr id="199" name="楕円 198"/>
        <xdr:cNvSpPr/>
      </xdr:nvSpPr>
      <xdr:spPr>
        <a:xfrm>
          <a:off x="1968500" y="1356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111668</xdr:rowOff>
    </xdr:from>
    <xdr:ext cx="599010" cy="259045"/>
    <xdr:sp macro="" textlink="">
      <xdr:nvSpPr>
        <xdr:cNvPr id="200" name="テキスト ボックス 199"/>
        <xdr:cNvSpPr txBox="1"/>
      </xdr:nvSpPr>
      <xdr:spPr>
        <a:xfrm>
          <a:off x="1719795" y="1365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156268</xdr:rowOff>
    </xdr:from>
    <xdr:to>
      <xdr:col>6</xdr:col>
      <xdr:colOff>38100</xdr:colOff>
      <xdr:row>79</xdr:row>
      <xdr:rowOff>86418</xdr:rowOff>
    </xdr:to>
    <xdr:sp macro="" textlink="">
      <xdr:nvSpPr>
        <xdr:cNvPr id="201" name="楕円 200"/>
        <xdr:cNvSpPr/>
      </xdr:nvSpPr>
      <xdr:spPr>
        <a:xfrm>
          <a:off x="1079500" y="1352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77545</xdr:rowOff>
    </xdr:from>
    <xdr:ext cx="599010" cy="259045"/>
    <xdr:sp macro="" textlink="">
      <xdr:nvSpPr>
        <xdr:cNvPr id="202" name="テキスト ボックス 201"/>
        <xdr:cNvSpPr txBox="1"/>
      </xdr:nvSpPr>
      <xdr:spPr>
        <a:xfrm>
          <a:off x="830795" y="1362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5" name="テキスト ボックス 214"/>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7" name="テキスト ボックス 216"/>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9" name="テキスト ボックス 218"/>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1" name="テキスト ボックス 220"/>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135426</xdr:rowOff>
    </xdr:from>
    <xdr:to>
      <xdr:col>24</xdr:col>
      <xdr:colOff>62865</xdr:colOff>
      <xdr:row>98</xdr:row>
      <xdr:rowOff>72217</xdr:rowOff>
    </xdr:to>
    <xdr:cxnSp macro="">
      <xdr:nvCxnSpPr>
        <xdr:cNvPr id="225" name="直線コネクタ 224"/>
        <xdr:cNvCxnSpPr/>
      </xdr:nvCxnSpPr>
      <xdr:spPr>
        <a:xfrm flipV="1">
          <a:off x="4633595" y="15737376"/>
          <a:ext cx="1270" cy="1136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76044</xdr:rowOff>
    </xdr:from>
    <xdr:ext cx="534377" cy="259045"/>
    <xdr:sp macro="" textlink="">
      <xdr:nvSpPr>
        <xdr:cNvPr id="226" name="衛生費最小値テキスト"/>
        <xdr:cNvSpPr txBox="1"/>
      </xdr:nvSpPr>
      <xdr:spPr>
        <a:xfrm>
          <a:off x="4686300" y="1687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72217</xdr:rowOff>
    </xdr:from>
    <xdr:to>
      <xdr:col>24</xdr:col>
      <xdr:colOff>152400</xdr:colOff>
      <xdr:row>98</xdr:row>
      <xdr:rowOff>72217</xdr:rowOff>
    </xdr:to>
    <xdr:cxnSp macro="">
      <xdr:nvCxnSpPr>
        <xdr:cNvPr id="227" name="直線コネクタ 226"/>
        <xdr:cNvCxnSpPr/>
      </xdr:nvCxnSpPr>
      <xdr:spPr>
        <a:xfrm>
          <a:off x="4546600" y="1687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82103</xdr:rowOff>
    </xdr:from>
    <xdr:ext cx="534377" cy="259045"/>
    <xdr:sp macro="" textlink="">
      <xdr:nvSpPr>
        <xdr:cNvPr id="228" name="衛生費最大値テキスト"/>
        <xdr:cNvSpPr txBox="1"/>
      </xdr:nvSpPr>
      <xdr:spPr>
        <a:xfrm>
          <a:off x="4686300" y="1551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135426</xdr:rowOff>
    </xdr:from>
    <xdr:to>
      <xdr:col>24</xdr:col>
      <xdr:colOff>152400</xdr:colOff>
      <xdr:row>91</xdr:row>
      <xdr:rowOff>135426</xdr:rowOff>
    </xdr:to>
    <xdr:cxnSp macro="">
      <xdr:nvCxnSpPr>
        <xdr:cNvPr id="229" name="直線コネクタ 228"/>
        <xdr:cNvCxnSpPr/>
      </xdr:nvCxnSpPr>
      <xdr:spPr>
        <a:xfrm>
          <a:off x="4546600" y="1573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160023</xdr:rowOff>
    </xdr:from>
    <xdr:to>
      <xdr:col>24</xdr:col>
      <xdr:colOff>63500</xdr:colOff>
      <xdr:row>98</xdr:row>
      <xdr:rowOff>64125</xdr:rowOff>
    </xdr:to>
    <xdr:cxnSp macro="">
      <xdr:nvCxnSpPr>
        <xdr:cNvPr id="230" name="直線コネクタ 229"/>
        <xdr:cNvCxnSpPr/>
      </xdr:nvCxnSpPr>
      <xdr:spPr>
        <a:xfrm>
          <a:off x="3797300" y="16790673"/>
          <a:ext cx="838200" cy="7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33619</xdr:rowOff>
    </xdr:from>
    <xdr:ext cx="534377" cy="259045"/>
    <xdr:sp macro="" textlink="">
      <xdr:nvSpPr>
        <xdr:cNvPr id="231" name="衛生費平均値テキスト"/>
        <xdr:cNvSpPr txBox="1"/>
      </xdr:nvSpPr>
      <xdr:spPr>
        <a:xfrm>
          <a:off x="4686300" y="1632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10742</xdr:rowOff>
    </xdr:from>
    <xdr:to>
      <xdr:col>24</xdr:col>
      <xdr:colOff>114300</xdr:colOff>
      <xdr:row>96</xdr:row>
      <xdr:rowOff>112342</xdr:rowOff>
    </xdr:to>
    <xdr:sp macro="" textlink="">
      <xdr:nvSpPr>
        <xdr:cNvPr id="232" name="フローチャート: 判断 231"/>
        <xdr:cNvSpPr/>
      </xdr:nvSpPr>
      <xdr:spPr>
        <a:xfrm>
          <a:off x="4584700" y="1646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160023</xdr:rowOff>
    </xdr:from>
    <xdr:to>
      <xdr:col>19</xdr:col>
      <xdr:colOff>177800</xdr:colOff>
      <xdr:row>98</xdr:row>
      <xdr:rowOff>46134</xdr:rowOff>
    </xdr:to>
    <xdr:cxnSp macro="">
      <xdr:nvCxnSpPr>
        <xdr:cNvPr id="233" name="直線コネクタ 232"/>
        <xdr:cNvCxnSpPr/>
      </xdr:nvCxnSpPr>
      <xdr:spPr>
        <a:xfrm flipV="1">
          <a:off x="2908300" y="16790673"/>
          <a:ext cx="889000" cy="5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93061</xdr:rowOff>
    </xdr:from>
    <xdr:to>
      <xdr:col>20</xdr:col>
      <xdr:colOff>38100</xdr:colOff>
      <xdr:row>96</xdr:row>
      <xdr:rowOff>23211</xdr:rowOff>
    </xdr:to>
    <xdr:sp macro="" textlink="">
      <xdr:nvSpPr>
        <xdr:cNvPr id="234" name="フローチャート: 判断 233"/>
        <xdr:cNvSpPr/>
      </xdr:nvSpPr>
      <xdr:spPr>
        <a:xfrm>
          <a:off x="37465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39738</xdr:rowOff>
    </xdr:from>
    <xdr:ext cx="534377" cy="259045"/>
    <xdr:sp macro="" textlink="">
      <xdr:nvSpPr>
        <xdr:cNvPr id="235" name="テキスト ボックス 234"/>
        <xdr:cNvSpPr txBox="1"/>
      </xdr:nvSpPr>
      <xdr:spPr>
        <a:xfrm>
          <a:off x="3530111" y="1615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46134</xdr:rowOff>
    </xdr:from>
    <xdr:to>
      <xdr:col>15</xdr:col>
      <xdr:colOff>50800</xdr:colOff>
      <xdr:row>98</xdr:row>
      <xdr:rowOff>159519</xdr:rowOff>
    </xdr:to>
    <xdr:cxnSp macro="">
      <xdr:nvCxnSpPr>
        <xdr:cNvPr id="236" name="直線コネクタ 235"/>
        <xdr:cNvCxnSpPr/>
      </xdr:nvCxnSpPr>
      <xdr:spPr>
        <a:xfrm flipV="1">
          <a:off x="2019300" y="16848234"/>
          <a:ext cx="889000" cy="11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119853</xdr:rowOff>
    </xdr:from>
    <xdr:to>
      <xdr:col>15</xdr:col>
      <xdr:colOff>101600</xdr:colOff>
      <xdr:row>96</xdr:row>
      <xdr:rowOff>50003</xdr:rowOff>
    </xdr:to>
    <xdr:sp macro="" textlink="">
      <xdr:nvSpPr>
        <xdr:cNvPr id="237" name="フローチャート: 判断 236"/>
        <xdr:cNvSpPr/>
      </xdr:nvSpPr>
      <xdr:spPr>
        <a:xfrm>
          <a:off x="2857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66530</xdr:rowOff>
    </xdr:from>
    <xdr:ext cx="534377" cy="259045"/>
    <xdr:sp macro="" textlink="">
      <xdr:nvSpPr>
        <xdr:cNvPr id="238" name="テキスト ボックス 237"/>
        <xdr:cNvSpPr txBox="1"/>
      </xdr:nvSpPr>
      <xdr:spPr>
        <a:xfrm>
          <a:off x="2641111" y="1618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159519</xdr:rowOff>
    </xdr:from>
    <xdr:to>
      <xdr:col>10</xdr:col>
      <xdr:colOff>114300</xdr:colOff>
      <xdr:row>99</xdr:row>
      <xdr:rowOff>53243</xdr:rowOff>
    </xdr:to>
    <xdr:cxnSp macro="">
      <xdr:nvCxnSpPr>
        <xdr:cNvPr id="239" name="直線コネクタ 238"/>
        <xdr:cNvCxnSpPr/>
      </xdr:nvCxnSpPr>
      <xdr:spPr>
        <a:xfrm flipV="1">
          <a:off x="1130300" y="16961619"/>
          <a:ext cx="889000" cy="6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104170</xdr:rowOff>
    </xdr:from>
    <xdr:to>
      <xdr:col>10</xdr:col>
      <xdr:colOff>165100</xdr:colOff>
      <xdr:row>96</xdr:row>
      <xdr:rowOff>34320</xdr:rowOff>
    </xdr:to>
    <xdr:sp macro="" textlink="">
      <xdr:nvSpPr>
        <xdr:cNvPr id="240" name="フローチャート: 判断 239"/>
        <xdr:cNvSpPr/>
      </xdr:nvSpPr>
      <xdr:spPr>
        <a:xfrm>
          <a:off x="1968500" y="163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50847</xdr:rowOff>
    </xdr:from>
    <xdr:ext cx="534377" cy="259045"/>
    <xdr:sp macro="" textlink="">
      <xdr:nvSpPr>
        <xdr:cNvPr id="241" name="テキスト ボックス 240"/>
        <xdr:cNvSpPr txBox="1"/>
      </xdr:nvSpPr>
      <xdr:spPr>
        <a:xfrm>
          <a:off x="1752111" y="1616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165641</xdr:rowOff>
    </xdr:from>
    <xdr:to>
      <xdr:col>6</xdr:col>
      <xdr:colOff>38100</xdr:colOff>
      <xdr:row>96</xdr:row>
      <xdr:rowOff>95791</xdr:rowOff>
    </xdr:to>
    <xdr:sp macro="" textlink="">
      <xdr:nvSpPr>
        <xdr:cNvPr id="242" name="フローチャート: 判断 241"/>
        <xdr:cNvSpPr/>
      </xdr:nvSpPr>
      <xdr:spPr>
        <a:xfrm>
          <a:off x="1079500" y="1645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112318</xdr:rowOff>
    </xdr:from>
    <xdr:ext cx="534377" cy="259045"/>
    <xdr:sp macro="" textlink="">
      <xdr:nvSpPr>
        <xdr:cNvPr id="243" name="テキスト ボックス 242"/>
        <xdr:cNvSpPr txBox="1"/>
      </xdr:nvSpPr>
      <xdr:spPr>
        <a:xfrm>
          <a:off x="863111" y="1622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13325</xdr:rowOff>
    </xdr:from>
    <xdr:to>
      <xdr:col>24</xdr:col>
      <xdr:colOff>114300</xdr:colOff>
      <xdr:row>98</xdr:row>
      <xdr:rowOff>114925</xdr:rowOff>
    </xdr:to>
    <xdr:sp macro="" textlink="">
      <xdr:nvSpPr>
        <xdr:cNvPr id="249" name="楕円 248"/>
        <xdr:cNvSpPr/>
      </xdr:nvSpPr>
      <xdr:spPr>
        <a:xfrm>
          <a:off x="4584700" y="1681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99702</xdr:rowOff>
    </xdr:from>
    <xdr:ext cx="534377" cy="259045"/>
    <xdr:sp macro="" textlink="">
      <xdr:nvSpPr>
        <xdr:cNvPr id="250" name="衛生費該当値テキスト"/>
        <xdr:cNvSpPr txBox="1"/>
      </xdr:nvSpPr>
      <xdr:spPr>
        <a:xfrm>
          <a:off x="4686300" y="1673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109223</xdr:rowOff>
    </xdr:from>
    <xdr:to>
      <xdr:col>20</xdr:col>
      <xdr:colOff>38100</xdr:colOff>
      <xdr:row>98</xdr:row>
      <xdr:rowOff>39373</xdr:rowOff>
    </xdr:to>
    <xdr:sp macro="" textlink="">
      <xdr:nvSpPr>
        <xdr:cNvPr id="251" name="楕円 250"/>
        <xdr:cNvSpPr/>
      </xdr:nvSpPr>
      <xdr:spPr>
        <a:xfrm>
          <a:off x="3746500" y="1673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30500</xdr:rowOff>
    </xdr:from>
    <xdr:ext cx="534377" cy="259045"/>
    <xdr:sp macro="" textlink="">
      <xdr:nvSpPr>
        <xdr:cNvPr id="252" name="テキスト ボックス 251"/>
        <xdr:cNvSpPr txBox="1"/>
      </xdr:nvSpPr>
      <xdr:spPr>
        <a:xfrm>
          <a:off x="3530111" y="1683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166784</xdr:rowOff>
    </xdr:from>
    <xdr:to>
      <xdr:col>15</xdr:col>
      <xdr:colOff>101600</xdr:colOff>
      <xdr:row>98</xdr:row>
      <xdr:rowOff>96934</xdr:rowOff>
    </xdr:to>
    <xdr:sp macro="" textlink="">
      <xdr:nvSpPr>
        <xdr:cNvPr id="253" name="楕円 252"/>
        <xdr:cNvSpPr/>
      </xdr:nvSpPr>
      <xdr:spPr>
        <a:xfrm>
          <a:off x="2857500" y="1679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88061</xdr:rowOff>
    </xdr:from>
    <xdr:ext cx="534377" cy="259045"/>
    <xdr:sp macro="" textlink="">
      <xdr:nvSpPr>
        <xdr:cNvPr id="254" name="テキスト ボックス 253"/>
        <xdr:cNvSpPr txBox="1"/>
      </xdr:nvSpPr>
      <xdr:spPr>
        <a:xfrm>
          <a:off x="2641111" y="1689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108719</xdr:rowOff>
    </xdr:from>
    <xdr:to>
      <xdr:col>10</xdr:col>
      <xdr:colOff>165100</xdr:colOff>
      <xdr:row>99</xdr:row>
      <xdr:rowOff>38869</xdr:rowOff>
    </xdr:to>
    <xdr:sp macro="" textlink="">
      <xdr:nvSpPr>
        <xdr:cNvPr id="255" name="楕円 254"/>
        <xdr:cNvSpPr/>
      </xdr:nvSpPr>
      <xdr:spPr>
        <a:xfrm>
          <a:off x="1968500" y="1691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29996</xdr:rowOff>
    </xdr:from>
    <xdr:ext cx="534377" cy="259045"/>
    <xdr:sp macro="" textlink="">
      <xdr:nvSpPr>
        <xdr:cNvPr id="256" name="テキスト ボックス 255"/>
        <xdr:cNvSpPr txBox="1"/>
      </xdr:nvSpPr>
      <xdr:spPr>
        <a:xfrm>
          <a:off x="1752111" y="1700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2443</xdr:rowOff>
    </xdr:from>
    <xdr:to>
      <xdr:col>6</xdr:col>
      <xdr:colOff>38100</xdr:colOff>
      <xdr:row>99</xdr:row>
      <xdr:rowOff>104043</xdr:rowOff>
    </xdr:to>
    <xdr:sp macro="" textlink="">
      <xdr:nvSpPr>
        <xdr:cNvPr id="257" name="楕円 256"/>
        <xdr:cNvSpPr/>
      </xdr:nvSpPr>
      <xdr:spPr>
        <a:xfrm>
          <a:off x="1079500" y="1697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95170</xdr:rowOff>
    </xdr:from>
    <xdr:ext cx="534377" cy="259045"/>
    <xdr:sp macro="" textlink="">
      <xdr:nvSpPr>
        <xdr:cNvPr id="258" name="テキスト ボックス 257"/>
        <xdr:cNvSpPr txBox="1"/>
      </xdr:nvSpPr>
      <xdr:spPr>
        <a:xfrm>
          <a:off x="863111" y="1706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2" name="直線コネクタ 281"/>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5" name="労働費最大値テキスト"/>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86" name="直線コネクタ 285"/>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7493</xdr:rowOff>
    </xdr:from>
    <xdr:to>
      <xdr:col>55</xdr:col>
      <xdr:colOff>0</xdr:colOff>
      <xdr:row>39</xdr:row>
      <xdr:rowOff>11303</xdr:rowOff>
    </xdr:to>
    <xdr:cxnSp macro="">
      <xdr:nvCxnSpPr>
        <xdr:cNvPr id="287" name="直線コネクタ 286"/>
        <xdr:cNvCxnSpPr/>
      </xdr:nvCxnSpPr>
      <xdr:spPr>
        <a:xfrm>
          <a:off x="9639300" y="6694043"/>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88" name="労働費平均値テキスト"/>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89" name="フローチャート: 判断 288"/>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7112</xdr:rowOff>
    </xdr:from>
    <xdr:to>
      <xdr:col>50</xdr:col>
      <xdr:colOff>114300</xdr:colOff>
      <xdr:row>39</xdr:row>
      <xdr:rowOff>7493</xdr:rowOff>
    </xdr:to>
    <xdr:cxnSp macro="">
      <xdr:nvCxnSpPr>
        <xdr:cNvPr id="290" name="直線コネクタ 289"/>
        <xdr:cNvCxnSpPr/>
      </xdr:nvCxnSpPr>
      <xdr:spPr>
        <a:xfrm>
          <a:off x="8750300" y="669366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1" name="フローチャート: 判断 290"/>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161688</xdr:rowOff>
    </xdr:from>
    <xdr:ext cx="378565" cy="259045"/>
    <xdr:sp macro="" textlink="">
      <xdr:nvSpPr>
        <xdr:cNvPr id="292" name="テキスト ボックス 291"/>
        <xdr:cNvSpPr txBox="1"/>
      </xdr:nvSpPr>
      <xdr:spPr>
        <a:xfrm>
          <a:off x="9450017" y="6162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164846</xdr:rowOff>
    </xdr:from>
    <xdr:to>
      <xdr:col>45</xdr:col>
      <xdr:colOff>177800</xdr:colOff>
      <xdr:row>39</xdr:row>
      <xdr:rowOff>7112</xdr:rowOff>
    </xdr:to>
    <xdr:cxnSp macro="">
      <xdr:nvCxnSpPr>
        <xdr:cNvPr id="293" name="直線コネクタ 292"/>
        <xdr:cNvCxnSpPr/>
      </xdr:nvCxnSpPr>
      <xdr:spPr>
        <a:xfrm>
          <a:off x="7861300" y="667994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4" name="フローチャート: 判断 293"/>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162831</xdr:rowOff>
    </xdr:from>
    <xdr:ext cx="378565" cy="259045"/>
    <xdr:sp macro="" textlink="">
      <xdr:nvSpPr>
        <xdr:cNvPr id="295" name="テキスト ボックス 294"/>
        <xdr:cNvSpPr txBox="1"/>
      </xdr:nvSpPr>
      <xdr:spPr>
        <a:xfrm>
          <a:off x="8561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164846</xdr:rowOff>
    </xdr:from>
    <xdr:to>
      <xdr:col>41</xdr:col>
      <xdr:colOff>50800</xdr:colOff>
      <xdr:row>39</xdr:row>
      <xdr:rowOff>2159</xdr:rowOff>
    </xdr:to>
    <xdr:cxnSp macro="">
      <xdr:nvCxnSpPr>
        <xdr:cNvPr id="296" name="直線コネクタ 295"/>
        <xdr:cNvCxnSpPr/>
      </xdr:nvCxnSpPr>
      <xdr:spPr>
        <a:xfrm flipV="1">
          <a:off x="6972300" y="6679946"/>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155956</xdr:rowOff>
    </xdr:from>
    <xdr:to>
      <xdr:col>41</xdr:col>
      <xdr:colOff>101600</xdr:colOff>
      <xdr:row>36</xdr:row>
      <xdr:rowOff>86106</xdr:rowOff>
    </xdr:to>
    <xdr:sp macro="" textlink="">
      <xdr:nvSpPr>
        <xdr:cNvPr id="297" name="フローチャート: 判断 296"/>
        <xdr:cNvSpPr/>
      </xdr:nvSpPr>
      <xdr:spPr>
        <a:xfrm>
          <a:off x="7810500" y="615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102633</xdr:rowOff>
    </xdr:from>
    <xdr:ext cx="469744" cy="259045"/>
    <xdr:sp macro="" textlink="">
      <xdr:nvSpPr>
        <xdr:cNvPr id="298" name="テキスト ボックス 297"/>
        <xdr:cNvSpPr txBox="1"/>
      </xdr:nvSpPr>
      <xdr:spPr>
        <a:xfrm>
          <a:off x="7626428" y="593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125476</xdr:rowOff>
    </xdr:from>
    <xdr:to>
      <xdr:col>36</xdr:col>
      <xdr:colOff>165100</xdr:colOff>
      <xdr:row>36</xdr:row>
      <xdr:rowOff>55626</xdr:rowOff>
    </xdr:to>
    <xdr:sp macro="" textlink="">
      <xdr:nvSpPr>
        <xdr:cNvPr id="299" name="フローチャート: 判断 298"/>
        <xdr:cNvSpPr/>
      </xdr:nvSpPr>
      <xdr:spPr>
        <a:xfrm>
          <a:off x="69215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72153</xdr:rowOff>
    </xdr:from>
    <xdr:ext cx="469744" cy="259045"/>
    <xdr:sp macro="" textlink="">
      <xdr:nvSpPr>
        <xdr:cNvPr id="300" name="テキスト ボックス 299"/>
        <xdr:cNvSpPr txBox="1"/>
      </xdr:nvSpPr>
      <xdr:spPr>
        <a:xfrm>
          <a:off x="6737428" y="590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131953</xdr:rowOff>
    </xdr:from>
    <xdr:to>
      <xdr:col>55</xdr:col>
      <xdr:colOff>50800</xdr:colOff>
      <xdr:row>39</xdr:row>
      <xdr:rowOff>62103</xdr:rowOff>
    </xdr:to>
    <xdr:sp macro="" textlink="">
      <xdr:nvSpPr>
        <xdr:cNvPr id="306" name="楕円 305"/>
        <xdr:cNvSpPr/>
      </xdr:nvSpPr>
      <xdr:spPr>
        <a:xfrm>
          <a:off x="10426700" y="664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46880</xdr:rowOff>
    </xdr:from>
    <xdr:ext cx="313932" cy="259045"/>
    <xdr:sp macro="" textlink="">
      <xdr:nvSpPr>
        <xdr:cNvPr id="307" name="労働費該当値テキスト"/>
        <xdr:cNvSpPr txBox="1"/>
      </xdr:nvSpPr>
      <xdr:spPr>
        <a:xfrm>
          <a:off x="10528300" y="65619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128143</xdr:rowOff>
    </xdr:from>
    <xdr:to>
      <xdr:col>50</xdr:col>
      <xdr:colOff>165100</xdr:colOff>
      <xdr:row>39</xdr:row>
      <xdr:rowOff>58293</xdr:rowOff>
    </xdr:to>
    <xdr:sp macro="" textlink="">
      <xdr:nvSpPr>
        <xdr:cNvPr id="308" name="楕円 307"/>
        <xdr:cNvSpPr/>
      </xdr:nvSpPr>
      <xdr:spPr>
        <a:xfrm>
          <a:off x="9588500" y="66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49420</xdr:rowOff>
    </xdr:from>
    <xdr:ext cx="313932" cy="259045"/>
    <xdr:sp macro="" textlink="">
      <xdr:nvSpPr>
        <xdr:cNvPr id="309" name="テキスト ボックス 308"/>
        <xdr:cNvSpPr txBox="1"/>
      </xdr:nvSpPr>
      <xdr:spPr>
        <a:xfrm>
          <a:off x="9482333" y="6735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127762</xdr:rowOff>
    </xdr:from>
    <xdr:to>
      <xdr:col>46</xdr:col>
      <xdr:colOff>38100</xdr:colOff>
      <xdr:row>39</xdr:row>
      <xdr:rowOff>57912</xdr:rowOff>
    </xdr:to>
    <xdr:sp macro="" textlink="">
      <xdr:nvSpPr>
        <xdr:cNvPr id="310" name="楕円 309"/>
        <xdr:cNvSpPr/>
      </xdr:nvSpPr>
      <xdr:spPr>
        <a:xfrm>
          <a:off x="8699500" y="66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49039</xdr:rowOff>
    </xdr:from>
    <xdr:ext cx="313932" cy="259045"/>
    <xdr:sp macro="" textlink="">
      <xdr:nvSpPr>
        <xdr:cNvPr id="311" name="テキスト ボックス 310"/>
        <xdr:cNvSpPr txBox="1"/>
      </xdr:nvSpPr>
      <xdr:spPr>
        <a:xfrm>
          <a:off x="8593333" y="67355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114046</xdr:rowOff>
    </xdr:from>
    <xdr:to>
      <xdr:col>41</xdr:col>
      <xdr:colOff>101600</xdr:colOff>
      <xdr:row>39</xdr:row>
      <xdr:rowOff>44196</xdr:rowOff>
    </xdr:to>
    <xdr:sp macro="" textlink="">
      <xdr:nvSpPr>
        <xdr:cNvPr id="312" name="楕円 311"/>
        <xdr:cNvSpPr/>
      </xdr:nvSpPr>
      <xdr:spPr>
        <a:xfrm>
          <a:off x="7810500" y="66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35323</xdr:rowOff>
    </xdr:from>
    <xdr:ext cx="378565" cy="259045"/>
    <xdr:sp macro="" textlink="">
      <xdr:nvSpPr>
        <xdr:cNvPr id="313" name="テキスト ボックス 312"/>
        <xdr:cNvSpPr txBox="1"/>
      </xdr:nvSpPr>
      <xdr:spPr>
        <a:xfrm>
          <a:off x="7672017" y="6721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122809</xdr:rowOff>
    </xdr:from>
    <xdr:to>
      <xdr:col>36</xdr:col>
      <xdr:colOff>165100</xdr:colOff>
      <xdr:row>39</xdr:row>
      <xdr:rowOff>52959</xdr:rowOff>
    </xdr:to>
    <xdr:sp macro="" textlink="">
      <xdr:nvSpPr>
        <xdr:cNvPr id="314" name="楕円 313"/>
        <xdr:cNvSpPr/>
      </xdr:nvSpPr>
      <xdr:spPr>
        <a:xfrm>
          <a:off x="6921500" y="663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44086</xdr:rowOff>
    </xdr:from>
    <xdr:ext cx="378565" cy="259045"/>
    <xdr:sp macro="" textlink="">
      <xdr:nvSpPr>
        <xdr:cNvPr id="315" name="テキスト ボックス 314"/>
        <xdr:cNvSpPr txBox="1"/>
      </xdr:nvSpPr>
      <xdr:spPr>
        <a:xfrm>
          <a:off x="6783017" y="6730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37" name="直線コネクタ 336"/>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38" name="農林水産業費最小値テキスト"/>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39" name="直線コネクタ 338"/>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0" name="農林水産業費最大値テキスト"/>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1" name="直線コネクタ 340"/>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79715</xdr:rowOff>
    </xdr:from>
    <xdr:to>
      <xdr:col>55</xdr:col>
      <xdr:colOff>0</xdr:colOff>
      <xdr:row>58</xdr:row>
      <xdr:rowOff>81361</xdr:rowOff>
    </xdr:to>
    <xdr:cxnSp macro="">
      <xdr:nvCxnSpPr>
        <xdr:cNvPr id="342" name="直線コネクタ 341"/>
        <xdr:cNvCxnSpPr/>
      </xdr:nvCxnSpPr>
      <xdr:spPr>
        <a:xfrm flipV="1">
          <a:off x="9639300" y="10023815"/>
          <a:ext cx="8382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73327</xdr:rowOff>
    </xdr:from>
    <xdr:ext cx="469744" cy="259045"/>
    <xdr:sp macro="" textlink="">
      <xdr:nvSpPr>
        <xdr:cNvPr id="343" name="農林水産業費平均値テキスト"/>
        <xdr:cNvSpPr txBox="1"/>
      </xdr:nvSpPr>
      <xdr:spPr>
        <a:xfrm>
          <a:off x="10528300" y="9674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4" name="フローチャート: 判断 343"/>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78161</xdr:rowOff>
    </xdr:from>
    <xdr:to>
      <xdr:col>50</xdr:col>
      <xdr:colOff>114300</xdr:colOff>
      <xdr:row>58</xdr:row>
      <xdr:rowOff>81361</xdr:rowOff>
    </xdr:to>
    <xdr:cxnSp macro="">
      <xdr:nvCxnSpPr>
        <xdr:cNvPr id="345" name="直線コネクタ 344"/>
        <xdr:cNvCxnSpPr/>
      </xdr:nvCxnSpPr>
      <xdr:spPr>
        <a:xfrm>
          <a:off x="8750300" y="10022261"/>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46" name="フローチャート: 判断 345"/>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4808</xdr:rowOff>
    </xdr:from>
    <xdr:ext cx="469744" cy="259045"/>
    <xdr:sp macro="" textlink="">
      <xdr:nvSpPr>
        <xdr:cNvPr id="347" name="テキスト ボックス 346"/>
        <xdr:cNvSpPr txBox="1"/>
      </xdr:nvSpPr>
      <xdr:spPr>
        <a:xfrm>
          <a:off x="9404428" y="960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78161</xdr:rowOff>
    </xdr:from>
    <xdr:to>
      <xdr:col>45</xdr:col>
      <xdr:colOff>177800</xdr:colOff>
      <xdr:row>58</xdr:row>
      <xdr:rowOff>84973</xdr:rowOff>
    </xdr:to>
    <xdr:cxnSp macro="">
      <xdr:nvCxnSpPr>
        <xdr:cNvPr id="348" name="直線コネクタ 347"/>
        <xdr:cNvCxnSpPr/>
      </xdr:nvCxnSpPr>
      <xdr:spPr>
        <a:xfrm flipV="1">
          <a:off x="7861300" y="10022261"/>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49" name="フローチャート: 判断 348"/>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13495</xdr:rowOff>
    </xdr:from>
    <xdr:ext cx="469744" cy="259045"/>
    <xdr:sp macro="" textlink="">
      <xdr:nvSpPr>
        <xdr:cNvPr id="350" name="テキスト ボックス 349"/>
        <xdr:cNvSpPr txBox="1"/>
      </xdr:nvSpPr>
      <xdr:spPr>
        <a:xfrm>
          <a:off x="8515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84973</xdr:rowOff>
    </xdr:from>
    <xdr:to>
      <xdr:col>41</xdr:col>
      <xdr:colOff>50800</xdr:colOff>
      <xdr:row>58</xdr:row>
      <xdr:rowOff>85796</xdr:rowOff>
    </xdr:to>
    <xdr:cxnSp macro="">
      <xdr:nvCxnSpPr>
        <xdr:cNvPr id="351" name="直線コネクタ 350"/>
        <xdr:cNvCxnSpPr/>
      </xdr:nvCxnSpPr>
      <xdr:spPr>
        <a:xfrm flipV="1">
          <a:off x="6972300" y="10029073"/>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126847</xdr:rowOff>
    </xdr:from>
    <xdr:to>
      <xdr:col>41</xdr:col>
      <xdr:colOff>101600</xdr:colOff>
      <xdr:row>54</xdr:row>
      <xdr:rowOff>56997</xdr:rowOff>
    </xdr:to>
    <xdr:sp macro="" textlink="">
      <xdr:nvSpPr>
        <xdr:cNvPr id="352" name="フローチャート: 判断 351"/>
        <xdr:cNvSpPr/>
      </xdr:nvSpPr>
      <xdr:spPr>
        <a:xfrm>
          <a:off x="7810500" y="921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73524</xdr:rowOff>
    </xdr:from>
    <xdr:ext cx="534377" cy="259045"/>
    <xdr:sp macro="" textlink="">
      <xdr:nvSpPr>
        <xdr:cNvPr id="353" name="テキスト ボックス 352"/>
        <xdr:cNvSpPr txBox="1"/>
      </xdr:nvSpPr>
      <xdr:spPr>
        <a:xfrm>
          <a:off x="7594111" y="898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81448</xdr:rowOff>
    </xdr:from>
    <xdr:to>
      <xdr:col>36</xdr:col>
      <xdr:colOff>165100</xdr:colOff>
      <xdr:row>54</xdr:row>
      <xdr:rowOff>11598</xdr:rowOff>
    </xdr:to>
    <xdr:sp macro="" textlink="">
      <xdr:nvSpPr>
        <xdr:cNvPr id="354" name="フローチャート: 判断 353"/>
        <xdr:cNvSpPr/>
      </xdr:nvSpPr>
      <xdr:spPr>
        <a:xfrm>
          <a:off x="6921500" y="91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28125</xdr:rowOff>
    </xdr:from>
    <xdr:ext cx="534377" cy="259045"/>
    <xdr:sp macro="" textlink="">
      <xdr:nvSpPr>
        <xdr:cNvPr id="355" name="テキスト ボックス 354"/>
        <xdr:cNvSpPr txBox="1"/>
      </xdr:nvSpPr>
      <xdr:spPr>
        <a:xfrm>
          <a:off x="6705111" y="894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28915</xdr:rowOff>
    </xdr:from>
    <xdr:to>
      <xdr:col>55</xdr:col>
      <xdr:colOff>50800</xdr:colOff>
      <xdr:row>58</xdr:row>
      <xdr:rowOff>130515</xdr:rowOff>
    </xdr:to>
    <xdr:sp macro="" textlink="">
      <xdr:nvSpPr>
        <xdr:cNvPr id="361" name="楕円 360"/>
        <xdr:cNvSpPr/>
      </xdr:nvSpPr>
      <xdr:spPr>
        <a:xfrm>
          <a:off x="10426700" y="99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115292</xdr:rowOff>
    </xdr:from>
    <xdr:ext cx="469744" cy="259045"/>
    <xdr:sp macro="" textlink="">
      <xdr:nvSpPr>
        <xdr:cNvPr id="362" name="農林水産業費該当値テキスト"/>
        <xdr:cNvSpPr txBox="1"/>
      </xdr:nvSpPr>
      <xdr:spPr>
        <a:xfrm>
          <a:off x="10528300" y="988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30561</xdr:rowOff>
    </xdr:from>
    <xdr:to>
      <xdr:col>50</xdr:col>
      <xdr:colOff>165100</xdr:colOff>
      <xdr:row>58</xdr:row>
      <xdr:rowOff>132161</xdr:rowOff>
    </xdr:to>
    <xdr:sp macro="" textlink="">
      <xdr:nvSpPr>
        <xdr:cNvPr id="363" name="楕円 362"/>
        <xdr:cNvSpPr/>
      </xdr:nvSpPr>
      <xdr:spPr>
        <a:xfrm>
          <a:off x="9588500" y="997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123288</xdr:rowOff>
    </xdr:from>
    <xdr:ext cx="469744" cy="259045"/>
    <xdr:sp macro="" textlink="">
      <xdr:nvSpPr>
        <xdr:cNvPr id="364" name="テキスト ボックス 363"/>
        <xdr:cNvSpPr txBox="1"/>
      </xdr:nvSpPr>
      <xdr:spPr>
        <a:xfrm>
          <a:off x="9404428" y="1006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27361</xdr:rowOff>
    </xdr:from>
    <xdr:to>
      <xdr:col>46</xdr:col>
      <xdr:colOff>38100</xdr:colOff>
      <xdr:row>58</xdr:row>
      <xdr:rowOff>128961</xdr:rowOff>
    </xdr:to>
    <xdr:sp macro="" textlink="">
      <xdr:nvSpPr>
        <xdr:cNvPr id="365" name="楕円 364"/>
        <xdr:cNvSpPr/>
      </xdr:nvSpPr>
      <xdr:spPr>
        <a:xfrm>
          <a:off x="8699500" y="997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120088</xdr:rowOff>
    </xdr:from>
    <xdr:ext cx="469744" cy="259045"/>
    <xdr:sp macro="" textlink="">
      <xdr:nvSpPr>
        <xdr:cNvPr id="366" name="テキスト ボックス 365"/>
        <xdr:cNvSpPr txBox="1"/>
      </xdr:nvSpPr>
      <xdr:spPr>
        <a:xfrm>
          <a:off x="8515428" y="1006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34173</xdr:rowOff>
    </xdr:from>
    <xdr:to>
      <xdr:col>41</xdr:col>
      <xdr:colOff>101600</xdr:colOff>
      <xdr:row>58</xdr:row>
      <xdr:rowOff>135773</xdr:rowOff>
    </xdr:to>
    <xdr:sp macro="" textlink="">
      <xdr:nvSpPr>
        <xdr:cNvPr id="367" name="楕円 366"/>
        <xdr:cNvSpPr/>
      </xdr:nvSpPr>
      <xdr:spPr>
        <a:xfrm>
          <a:off x="7810500" y="997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126900</xdr:rowOff>
    </xdr:from>
    <xdr:ext cx="469744" cy="259045"/>
    <xdr:sp macro="" textlink="">
      <xdr:nvSpPr>
        <xdr:cNvPr id="368" name="テキスト ボックス 367"/>
        <xdr:cNvSpPr txBox="1"/>
      </xdr:nvSpPr>
      <xdr:spPr>
        <a:xfrm>
          <a:off x="7626428" y="1007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34996</xdr:rowOff>
    </xdr:from>
    <xdr:to>
      <xdr:col>36</xdr:col>
      <xdr:colOff>165100</xdr:colOff>
      <xdr:row>58</xdr:row>
      <xdr:rowOff>136596</xdr:rowOff>
    </xdr:to>
    <xdr:sp macro="" textlink="">
      <xdr:nvSpPr>
        <xdr:cNvPr id="369" name="楕円 368"/>
        <xdr:cNvSpPr/>
      </xdr:nvSpPr>
      <xdr:spPr>
        <a:xfrm>
          <a:off x="6921500" y="997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127723</xdr:rowOff>
    </xdr:from>
    <xdr:ext cx="469744" cy="259045"/>
    <xdr:sp macro="" textlink="">
      <xdr:nvSpPr>
        <xdr:cNvPr id="370" name="テキスト ボックス 369"/>
        <xdr:cNvSpPr txBox="1"/>
      </xdr:nvSpPr>
      <xdr:spPr>
        <a:xfrm>
          <a:off x="6737428" y="1007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4" name="直線コネクタ 393"/>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395" name="商工費最小値テキスト"/>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396" name="直線コネクタ 395"/>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397" name="商工費最大値テキスト"/>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398" name="直線コネクタ 397"/>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12942</xdr:rowOff>
    </xdr:from>
    <xdr:to>
      <xdr:col>55</xdr:col>
      <xdr:colOff>0</xdr:colOff>
      <xdr:row>79</xdr:row>
      <xdr:rowOff>17571</xdr:rowOff>
    </xdr:to>
    <xdr:cxnSp macro="">
      <xdr:nvCxnSpPr>
        <xdr:cNvPr id="399" name="直線コネクタ 398"/>
        <xdr:cNvCxnSpPr/>
      </xdr:nvCxnSpPr>
      <xdr:spPr>
        <a:xfrm>
          <a:off x="9639300" y="13557492"/>
          <a:ext cx="8382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169308</xdr:rowOff>
    </xdr:from>
    <xdr:ext cx="469744" cy="259045"/>
    <xdr:sp macro="" textlink="">
      <xdr:nvSpPr>
        <xdr:cNvPr id="400" name="商工費平均値テキスト"/>
        <xdr:cNvSpPr txBox="1"/>
      </xdr:nvSpPr>
      <xdr:spPr>
        <a:xfrm>
          <a:off x="10528300" y="1319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1" name="フローチャート: 判断 400"/>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121431</xdr:rowOff>
    </xdr:from>
    <xdr:to>
      <xdr:col>50</xdr:col>
      <xdr:colOff>114300</xdr:colOff>
      <xdr:row>79</xdr:row>
      <xdr:rowOff>12942</xdr:rowOff>
    </xdr:to>
    <xdr:cxnSp macro="">
      <xdr:nvCxnSpPr>
        <xdr:cNvPr id="402" name="直線コネクタ 401"/>
        <xdr:cNvCxnSpPr/>
      </xdr:nvCxnSpPr>
      <xdr:spPr>
        <a:xfrm>
          <a:off x="8750300" y="13494531"/>
          <a:ext cx="889000" cy="6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3" name="フローチャート: 判断 402"/>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56856</xdr:rowOff>
    </xdr:from>
    <xdr:ext cx="534377" cy="259045"/>
    <xdr:sp macro="" textlink="">
      <xdr:nvSpPr>
        <xdr:cNvPr id="404" name="テキスト ボックス 403"/>
        <xdr:cNvSpPr txBox="1"/>
      </xdr:nvSpPr>
      <xdr:spPr>
        <a:xfrm>
          <a:off x="9372111" y="130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121431</xdr:rowOff>
    </xdr:from>
    <xdr:to>
      <xdr:col>45</xdr:col>
      <xdr:colOff>177800</xdr:colOff>
      <xdr:row>78</xdr:row>
      <xdr:rowOff>146196</xdr:rowOff>
    </xdr:to>
    <xdr:cxnSp macro="">
      <xdr:nvCxnSpPr>
        <xdr:cNvPr id="405" name="直線コネクタ 404"/>
        <xdr:cNvCxnSpPr/>
      </xdr:nvCxnSpPr>
      <xdr:spPr>
        <a:xfrm flipV="1">
          <a:off x="7861300" y="13494531"/>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06" name="フローチャート: 判断 405"/>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37520</xdr:rowOff>
    </xdr:from>
    <xdr:ext cx="534377" cy="259045"/>
    <xdr:sp macro="" textlink="">
      <xdr:nvSpPr>
        <xdr:cNvPr id="407" name="テキスト ボックス 406"/>
        <xdr:cNvSpPr txBox="1"/>
      </xdr:nvSpPr>
      <xdr:spPr>
        <a:xfrm>
          <a:off x="8483111" y="130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146196</xdr:rowOff>
    </xdr:from>
    <xdr:to>
      <xdr:col>41</xdr:col>
      <xdr:colOff>50800</xdr:colOff>
      <xdr:row>79</xdr:row>
      <xdr:rowOff>31325</xdr:rowOff>
    </xdr:to>
    <xdr:cxnSp macro="">
      <xdr:nvCxnSpPr>
        <xdr:cNvPr id="408" name="直線コネクタ 407"/>
        <xdr:cNvCxnSpPr/>
      </xdr:nvCxnSpPr>
      <xdr:spPr>
        <a:xfrm flipV="1">
          <a:off x="6972300" y="13519296"/>
          <a:ext cx="889000" cy="5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45904</xdr:rowOff>
    </xdr:from>
    <xdr:to>
      <xdr:col>41</xdr:col>
      <xdr:colOff>101600</xdr:colOff>
      <xdr:row>76</xdr:row>
      <xdr:rowOff>147504</xdr:rowOff>
    </xdr:to>
    <xdr:sp macro="" textlink="">
      <xdr:nvSpPr>
        <xdr:cNvPr id="409" name="フローチャート: 判断 408"/>
        <xdr:cNvSpPr/>
      </xdr:nvSpPr>
      <xdr:spPr>
        <a:xfrm>
          <a:off x="7810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164031</xdr:rowOff>
    </xdr:from>
    <xdr:ext cx="534377" cy="259045"/>
    <xdr:sp macro="" textlink="">
      <xdr:nvSpPr>
        <xdr:cNvPr id="410" name="テキスト ボックス 409"/>
        <xdr:cNvSpPr txBox="1"/>
      </xdr:nvSpPr>
      <xdr:spPr>
        <a:xfrm>
          <a:off x="7594111" y="1285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50228</xdr:rowOff>
    </xdr:from>
    <xdr:to>
      <xdr:col>36</xdr:col>
      <xdr:colOff>165100</xdr:colOff>
      <xdr:row>77</xdr:row>
      <xdr:rowOff>151828</xdr:rowOff>
    </xdr:to>
    <xdr:sp macro="" textlink="">
      <xdr:nvSpPr>
        <xdr:cNvPr id="411" name="フローチャート: 判断 410"/>
        <xdr:cNvSpPr/>
      </xdr:nvSpPr>
      <xdr:spPr>
        <a:xfrm>
          <a:off x="6921500" y="1325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168355</xdr:rowOff>
    </xdr:from>
    <xdr:ext cx="534377" cy="259045"/>
    <xdr:sp macro="" textlink="">
      <xdr:nvSpPr>
        <xdr:cNvPr id="412" name="テキスト ボックス 411"/>
        <xdr:cNvSpPr txBox="1"/>
      </xdr:nvSpPr>
      <xdr:spPr>
        <a:xfrm>
          <a:off x="6705111" y="1302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138221</xdr:rowOff>
    </xdr:from>
    <xdr:to>
      <xdr:col>55</xdr:col>
      <xdr:colOff>50800</xdr:colOff>
      <xdr:row>79</xdr:row>
      <xdr:rowOff>68371</xdr:rowOff>
    </xdr:to>
    <xdr:sp macro="" textlink="">
      <xdr:nvSpPr>
        <xdr:cNvPr id="418" name="楕円 417"/>
        <xdr:cNvSpPr/>
      </xdr:nvSpPr>
      <xdr:spPr>
        <a:xfrm>
          <a:off x="10426700" y="135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53148</xdr:rowOff>
    </xdr:from>
    <xdr:ext cx="469744" cy="259045"/>
    <xdr:sp macro="" textlink="">
      <xdr:nvSpPr>
        <xdr:cNvPr id="419" name="商工費該当値テキスト"/>
        <xdr:cNvSpPr txBox="1"/>
      </xdr:nvSpPr>
      <xdr:spPr>
        <a:xfrm>
          <a:off x="10528300" y="1342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133592</xdr:rowOff>
    </xdr:from>
    <xdr:to>
      <xdr:col>50</xdr:col>
      <xdr:colOff>165100</xdr:colOff>
      <xdr:row>79</xdr:row>
      <xdr:rowOff>63742</xdr:rowOff>
    </xdr:to>
    <xdr:sp macro="" textlink="">
      <xdr:nvSpPr>
        <xdr:cNvPr id="420" name="楕円 419"/>
        <xdr:cNvSpPr/>
      </xdr:nvSpPr>
      <xdr:spPr>
        <a:xfrm>
          <a:off x="9588500" y="135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54869</xdr:rowOff>
    </xdr:from>
    <xdr:ext cx="469744" cy="259045"/>
    <xdr:sp macro="" textlink="">
      <xdr:nvSpPr>
        <xdr:cNvPr id="421" name="テキスト ボックス 420"/>
        <xdr:cNvSpPr txBox="1"/>
      </xdr:nvSpPr>
      <xdr:spPr>
        <a:xfrm>
          <a:off x="9404428" y="1359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70631</xdr:rowOff>
    </xdr:from>
    <xdr:to>
      <xdr:col>46</xdr:col>
      <xdr:colOff>38100</xdr:colOff>
      <xdr:row>79</xdr:row>
      <xdr:rowOff>781</xdr:rowOff>
    </xdr:to>
    <xdr:sp macro="" textlink="">
      <xdr:nvSpPr>
        <xdr:cNvPr id="422" name="楕円 421"/>
        <xdr:cNvSpPr/>
      </xdr:nvSpPr>
      <xdr:spPr>
        <a:xfrm>
          <a:off x="8699500" y="134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163358</xdr:rowOff>
    </xdr:from>
    <xdr:ext cx="469744" cy="259045"/>
    <xdr:sp macro="" textlink="">
      <xdr:nvSpPr>
        <xdr:cNvPr id="423" name="テキスト ボックス 422"/>
        <xdr:cNvSpPr txBox="1"/>
      </xdr:nvSpPr>
      <xdr:spPr>
        <a:xfrm>
          <a:off x="8515428" y="1353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95396</xdr:rowOff>
    </xdr:from>
    <xdr:to>
      <xdr:col>41</xdr:col>
      <xdr:colOff>101600</xdr:colOff>
      <xdr:row>79</xdr:row>
      <xdr:rowOff>25546</xdr:rowOff>
    </xdr:to>
    <xdr:sp macro="" textlink="">
      <xdr:nvSpPr>
        <xdr:cNvPr id="424" name="楕円 423"/>
        <xdr:cNvSpPr/>
      </xdr:nvSpPr>
      <xdr:spPr>
        <a:xfrm>
          <a:off x="7810500" y="1346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16673</xdr:rowOff>
    </xdr:from>
    <xdr:ext cx="469744" cy="259045"/>
    <xdr:sp macro="" textlink="">
      <xdr:nvSpPr>
        <xdr:cNvPr id="425" name="テキスト ボックス 424"/>
        <xdr:cNvSpPr txBox="1"/>
      </xdr:nvSpPr>
      <xdr:spPr>
        <a:xfrm>
          <a:off x="7626428" y="1356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151975</xdr:rowOff>
    </xdr:from>
    <xdr:to>
      <xdr:col>36</xdr:col>
      <xdr:colOff>165100</xdr:colOff>
      <xdr:row>79</xdr:row>
      <xdr:rowOff>82125</xdr:rowOff>
    </xdr:to>
    <xdr:sp macro="" textlink="">
      <xdr:nvSpPr>
        <xdr:cNvPr id="426" name="楕円 425"/>
        <xdr:cNvSpPr/>
      </xdr:nvSpPr>
      <xdr:spPr>
        <a:xfrm>
          <a:off x="6921500" y="1352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73252</xdr:rowOff>
    </xdr:from>
    <xdr:ext cx="378565" cy="259045"/>
    <xdr:sp macro="" textlink="">
      <xdr:nvSpPr>
        <xdr:cNvPr id="427" name="テキスト ボックス 426"/>
        <xdr:cNvSpPr txBox="1"/>
      </xdr:nvSpPr>
      <xdr:spPr>
        <a:xfrm>
          <a:off x="6783017" y="13617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1" name="直線コネクタ 450"/>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2" name="土木費最小値テキスト"/>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3" name="直線コネクタ 452"/>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54" name="土木費最大値テキスト"/>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5" name="直線コネクタ 454"/>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135586</xdr:rowOff>
    </xdr:from>
    <xdr:to>
      <xdr:col>55</xdr:col>
      <xdr:colOff>0</xdr:colOff>
      <xdr:row>97</xdr:row>
      <xdr:rowOff>58305</xdr:rowOff>
    </xdr:to>
    <xdr:cxnSp macro="">
      <xdr:nvCxnSpPr>
        <xdr:cNvPr id="456" name="直線コネクタ 455"/>
        <xdr:cNvCxnSpPr/>
      </xdr:nvCxnSpPr>
      <xdr:spPr>
        <a:xfrm>
          <a:off x="9639300" y="16423336"/>
          <a:ext cx="838200" cy="26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20387</xdr:rowOff>
    </xdr:from>
    <xdr:ext cx="534377" cy="259045"/>
    <xdr:sp macro="" textlink="">
      <xdr:nvSpPr>
        <xdr:cNvPr id="457" name="土木費平均値テキスト"/>
        <xdr:cNvSpPr txBox="1"/>
      </xdr:nvSpPr>
      <xdr:spPr>
        <a:xfrm>
          <a:off x="10528300" y="1630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58" name="フローチャート: 判断 457"/>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135586</xdr:rowOff>
    </xdr:from>
    <xdr:to>
      <xdr:col>50</xdr:col>
      <xdr:colOff>114300</xdr:colOff>
      <xdr:row>97</xdr:row>
      <xdr:rowOff>76581</xdr:rowOff>
    </xdr:to>
    <xdr:cxnSp macro="">
      <xdr:nvCxnSpPr>
        <xdr:cNvPr id="459" name="直線コネクタ 458"/>
        <xdr:cNvCxnSpPr/>
      </xdr:nvCxnSpPr>
      <xdr:spPr>
        <a:xfrm flipV="1">
          <a:off x="8750300" y="16423336"/>
          <a:ext cx="889000" cy="28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0" name="フローチャート: 判断 459"/>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98937</xdr:rowOff>
    </xdr:from>
    <xdr:ext cx="534377" cy="259045"/>
    <xdr:sp macro="" textlink="">
      <xdr:nvSpPr>
        <xdr:cNvPr id="461" name="テキスト ボックス 460"/>
        <xdr:cNvSpPr txBox="1"/>
      </xdr:nvSpPr>
      <xdr:spPr>
        <a:xfrm>
          <a:off x="9372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25285</xdr:rowOff>
    </xdr:from>
    <xdr:to>
      <xdr:col>45</xdr:col>
      <xdr:colOff>177800</xdr:colOff>
      <xdr:row>97</xdr:row>
      <xdr:rowOff>76581</xdr:rowOff>
    </xdr:to>
    <xdr:cxnSp macro="">
      <xdr:nvCxnSpPr>
        <xdr:cNvPr id="462" name="直線コネクタ 461"/>
        <xdr:cNvCxnSpPr/>
      </xdr:nvCxnSpPr>
      <xdr:spPr>
        <a:xfrm>
          <a:off x="7861300" y="16655935"/>
          <a:ext cx="889000" cy="5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3" name="フローチャート: 判断 462"/>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118609</xdr:rowOff>
    </xdr:from>
    <xdr:ext cx="534377" cy="259045"/>
    <xdr:sp macro="" textlink="">
      <xdr:nvSpPr>
        <xdr:cNvPr id="464" name="テキスト ボックス 463"/>
        <xdr:cNvSpPr txBox="1"/>
      </xdr:nvSpPr>
      <xdr:spPr>
        <a:xfrm>
          <a:off x="8483111" y="162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140157</xdr:rowOff>
    </xdr:from>
    <xdr:to>
      <xdr:col>41</xdr:col>
      <xdr:colOff>50800</xdr:colOff>
      <xdr:row>97</xdr:row>
      <xdr:rowOff>25285</xdr:rowOff>
    </xdr:to>
    <xdr:cxnSp macro="">
      <xdr:nvCxnSpPr>
        <xdr:cNvPr id="465" name="直線コネクタ 464"/>
        <xdr:cNvCxnSpPr/>
      </xdr:nvCxnSpPr>
      <xdr:spPr>
        <a:xfrm>
          <a:off x="6972300" y="16599357"/>
          <a:ext cx="889000" cy="5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80087</xdr:rowOff>
    </xdr:from>
    <xdr:to>
      <xdr:col>41</xdr:col>
      <xdr:colOff>101600</xdr:colOff>
      <xdr:row>96</xdr:row>
      <xdr:rowOff>10237</xdr:rowOff>
    </xdr:to>
    <xdr:sp macro="" textlink="">
      <xdr:nvSpPr>
        <xdr:cNvPr id="466" name="フローチャート: 判断 465"/>
        <xdr:cNvSpPr/>
      </xdr:nvSpPr>
      <xdr:spPr>
        <a:xfrm>
          <a:off x="7810500" y="1636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26764</xdr:rowOff>
    </xdr:from>
    <xdr:ext cx="534377" cy="259045"/>
    <xdr:sp macro="" textlink="">
      <xdr:nvSpPr>
        <xdr:cNvPr id="467" name="テキスト ボックス 466"/>
        <xdr:cNvSpPr txBox="1"/>
      </xdr:nvSpPr>
      <xdr:spPr>
        <a:xfrm>
          <a:off x="7594111" y="1614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104826</xdr:rowOff>
    </xdr:from>
    <xdr:to>
      <xdr:col>36</xdr:col>
      <xdr:colOff>165100</xdr:colOff>
      <xdr:row>96</xdr:row>
      <xdr:rowOff>34976</xdr:rowOff>
    </xdr:to>
    <xdr:sp macro="" textlink="">
      <xdr:nvSpPr>
        <xdr:cNvPr id="468" name="フローチャート: 判断 467"/>
        <xdr:cNvSpPr/>
      </xdr:nvSpPr>
      <xdr:spPr>
        <a:xfrm>
          <a:off x="6921500" y="1639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51503</xdr:rowOff>
    </xdr:from>
    <xdr:ext cx="534377" cy="259045"/>
    <xdr:sp macro="" textlink="">
      <xdr:nvSpPr>
        <xdr:cNvPr id="469" name="テキスト ボックス 468"/>
        <xdr:cNvSpPr txBox="1"/>
      </xdr:nvSpPr>
      <xdr:spPr>
        <a:xfrm>
          <a:off x="6705111" y="1616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7505</xdr:rowOff>
    </xdr:from>
    <xdr:to>
      <xdr:col>55</xdr:col>
      <xdr:colOff>50800</xdr:colOff>
      <xdr:row>97</xdr:row>
      <xdr:rowOff>109105</xdr:rowOff>
    </xdr:to>
    <xdr:sp macro="" textlink="">
      <xdr:nvSpPr>
        <xdr:cNvPr id="475" name="楕円 474"/>
        <xdr:cNvSpPr/>
      </xdr:nvSpPr>
      <xdr:spPr>
        <a:xfrm>
          <a:off x="10426700" y="166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157382</xdr:rowOff>
    </xdr:from>
    <xdr:ext cx="534377" cy="259045"/>
    <xdr:sp macro="" textlink="">
      <xdr:nvSpPr>
        <xdr:cNvPr id="476" name="土木費該当値テキスト"/>
        <xdr:cNvSpPr txBox="1"/>
      </xdr:nvSpPr>
      <xdr:spPr>
        <a:xfrm>
          <a:off x="10528300" y="1661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84786</xdr:rowOff>
    </xdr:from>
    <xdr:to>
      <xdr:col>50</xdr:col>
      <xdr:colOff>165100</xdr:colOff>
      <xdr:row>96</xdr:row>
      <xdr:rowOff>14936</xdr:rowOff>
    </xdr:to>
    <xdr:sp macro="" textlink="">
      <xdr:nvSpPr>
        <xdr:cNvPr id="477" name="楕円 476"/>
        <xdr:cNvSpPr/>
      </xdr:nvSpPr>
      <xdr:spPr>
        <a:xfrm>
          <a:off x="9588500" y="1637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31463</xdr:rowOff>
    </xdr:from>
    <xdr:ext cx="534377" cy="259045"/>
    <xdr:sp macro="" textlink="">
      <xdr:nvSpPr>
        <xdr:cNvPr id="478" name="テキスト ボックス 477"/>
        <xdr:cNvSpPr txBox="1"/>
      </xdr:nvSpPr>
      <xdr:spPr>
        <a:xfrm>
          <a:off x="9372111" y="1614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25781</xdr:rowOff>
    </xdr:from>
    <xdr:to>
      <xdr:col>46</xdr:col>
      <xdr:colOff>38100</xdr:colOff>
      <xdr:row>97</xdr:row>
      <xdr:rowOff>127381</xdr:rowOff>
    </xdr:to>
    <xdr:sp macro="" textlink="">
      <xdr:nvSpPr>
        <xdr:cNvPr id="479" name="楕円 478"/>
        <xdr:cNvSpPr/>
      </xdr:nvSpPr>
      <xdr:spPr>
        <a:xfrm>
          <a:off x="8699500" y="1665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118508</xdr:rowOff>
    </xdr:from>
    <xdr:ext cx="534377" cy="259045"/>
    <xdr:sp macro="" textlink="">
      <xdr:nvSpPr>
        <xdr:cNvPr id="480" name="テキスト ボックス 479"/>
        <xdr:cNvSpPr txBox="1"/>
      </xdr:nvSpPr>
      <xdr:spPr>
        <a:xfrm>
          <a:off x="8483111" y="1674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145935</xdr:rowOff>
    </xdr:from>
    <xdr:to>
      <xdr:col>41</xdr:col>
      <xdr:colOff>101600</xdr:colOff>
      <xdr:row>97</xdr:row>
      <xdr:rowOff>76085</xdr:rowOff>
    </xdr:to>
    <xdr:sp macro="" textlink="">
      <xdr:nvSpPr>
        <xdr:cNvPr id="481" name="楕円 480"/>
        <xdr:cNvSpPr/>
      </xdr:nvSpPr>
      <xdr:spPr>
        <a:xfrm>
          <a:off x="7810500" y="1660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67212</xdr:rowOff>
    </xdr:from>
    <xdr:ext cx="534377" cy="259045"/>
    <xdr:sp macro="" textlink="">
      <xdr:nvSpPr>
        <xdr:cNvPr id="482" name="テキスト ボックス 481"/>
        <xdr:cNvSpPr txBox="1"/>
      </xdr:nvSpPr>
      <xdr:spPr>
        <a:xfrm>
          <a:off x="7594111" y="1669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89357</xdr:rowOff>
    </xdr:from>
    <xdr:to>
      <xdr:col>36</xdr:col>
      <xdr:colOff>165100</xdr:colOff>
      <xdr:row>97</xdr:row>
      <xdr:rowOff>19507</xdr:rowOff>
    </xdr:to>
    <xdr:sp macro="" textlink="">
      <xdr:nvSpPr>
        <xdr:cNvPr id="483" name="楕円 482"/>
        <xdr:cNvSpPr/>
      </xdr:nvSpPr>
      <xdr:spPr>
        <a:xfrm>
          <a:off x="6921500" y="165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10634</xdr:rowOff>
    </xdr:from>
    <xdr:ext cx="534377" cy="259045"/>
    <xdr:sp macro="" textlink="">
      <xdr:nvSpPr>
        <xdr:cNvPr id="484" name="テキスト ボックス 483"/>
        <xdr:cNvSpPr txBox="1"/>
      </xdr:nvSpPr>
      <xdr:spPr>
        <a:xfrm>
          <a:off x="6705111" y="1664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7" name="テキスト ボックス 49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09" name="直線コネクタ 508"/>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macro="" textlink="">
      <xdr:nvSpPr>
        <xdr:cNvPr id="510" name="消防費最小値テキスト"/>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11" name="直線コネクタ 510"/>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macro="" textlink="">
      <xdr:nvSpPr>
        <xdr:cNvPr id="512" name="消防費最大値テキスト"/>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3" name="直線コネクタ 512"/>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36195</xdr:rowOff>
    </xdr:from>
    <xdr:to>
      <xdr:col>85</xdr:col>
      <xdr:colOff>127000</xdr:colOff>
      <xdr:row>37</xdr:row>
      <xdr:rowOff>83693</xdr:rowOff>
    </xdr:to>
    <xdr:cxnSp macro="">
      <xdr:nvCxnSpPr>
        <xdr:cNvPr id="514" name="直線コネクタ 513"/>
        <xdr:cNvCxnSpPr/>
      </xdr:nvCxnSpPr>
      <xdr:spPr>
        <a:xfrm flipV="1">
          <a:off x="15481300" y="6379845"/>
          <a:ext cx="8382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97426</xdr:rowOff>
    </xdr:from>
    <xdr:ext cx="534377" cy="259045"/>
    <xdr:sp macro="" textlink="">
      <xdr:nvSpPr>
        <xdr:cNvPr id="515" name="消防費平均値テキスト"/>
        <xdr:cNvSpPr txBox="1"/>
      </xdr:nvSpPr>
      <xdr:spPr>
        <a:xfrm>
          <a:off x="16370300" y="5926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macro="" textlink="">
      <xdr:nvSpPr>
        <xdr:cNvPr id="516" name="フローチャート: 判断 515"/>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83693</xdr:rowOff>
    </xdr:from>
    <xdr:to>
      <xdr:col>81</xdr:col>
      <xdr:colOff>50800</xdr:colOff>
      <xdr:row>38</xdr:row>
      <xdr:rowOff>29845</xdr:rowOff>
    </xdr:to>
    <xdr:cxnSp macro="">
      <xdr:nvCxnSpPr>
        <xdr:cNvPr id="517" name="直線コネクタ 516"/>
        <xdr:cNvCxnSpPr/>
      </xdr:nvCxnSpPr>
      <xdr:spPr>
        <a:xfrm flipV="1">
          <a:off x="14592300" y="6427343"/>
          <a:ext cx="889000" cy="1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macro="" textlink="">
      <xdr:nvSpPr>
        <xdr:cNvPr id="518" name="フローチャート: 判断 517"/>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26306</xdr:rowOff>
    </xdr:from>
    <xdr:ext cx="534377" cy="259045"/>
    <xdr:sp macro="" textlink="">
      <xdr:nvSpPr>
        <xdr:cNvPr id="519" name="テキスト ボックス 518"/>
        <xdr:cNvSpPr txBox="1"/>
      </xdr:nvSpPr>
      <xdr:spPr>
        <a:xfrm>
          <a:off x="15214111" y="585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94869</xdr:rowOff>
    </xdr:from>
    <xdr:to>
      <xdr:col>76</xdr:col>
      <xdr:colOff>114300</xdr:colOff>
      <xdr:row>38</xdr:row>
      <xdr:rowOff>29845</xdr:rowOff>
    </xdr:to>
    <xdr:cxnSp macro="">
      <xdr:nvCxnSpPr>
        <xdr:cNvPr id="520" name="直線コネクタ 519"/>
        <xdr:cNvCxnSpPr/>
      </xdr:nvCxnSpPr>
      <xdr:spPr>
        <a:xfrm>
          <a:off x="13703300" y="6438519"/>
          <a:ext cx="889000" cy="10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macro="" textlink="">
      <xdr:nvSpPr>
        <xdr:cNvPr id="521" name="フローチャート: 判断 520"/>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21734</xdr:rowOff>
    </xdr:from>
    <xdr:ext cx="534377" cy="259045"/>
    <xdr:sp macro="" textlink="">
      <xdr:nvSpPr>
        <xdr:cNvPr id="522" name="テキスト ボックス 521"/>
        <xdr:cNvSpPr txBox="1"/>
      </xdr:nvSpPr>
      <xdr:spPr>
        <a:xfrm>
          <a:off x="14325111" y="58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78994</xdr:rowOff>
    </xdr:from>
    <xdr:to>
      <xdr:col>71</xdr:col>
      <xdr:colOff>177800</xdr:colOff>
      <xdr:row>37</xdr:row>
      <xdr:rowOff>94869</xdr:rowOff>
    </xdr:to>
    <xdr:cxnSp macro="">
      <xdr:nvCxnSpPr>
        <xdr:cNvPr id="523" name="直線コネクタ 522"/>
        <xdr:cNvCxnSpPr/>
      </xdr:nvCxnSpPr>
      <xdr:spPr>
        <a:xfrm>
          <a:off x="12814300" y="6422644"/>
          <a:ext cx="8890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67310</xdr:rowOff>
    </xdr:from>
    <xdr:to>
      <xdr:col>72</xdr:col>
      <xdr:colOff>38100</xdr:colOff>
      <xdr:row>33</xdr:row>
      <xdr:rowOff>168910</xdr:rowOff>
    </xdr:to>
    <xdr:sp macro="" textlink="">
      <xdr:nvSpPr>
        <xdr:cNvPr id="524" name="フローチャート: 判断 523"/>
        <xdr:cNvSpPr/>
      </xdr:nvSpPr>
      <xdr:spPr>
        <a:xfrm>
          <a:off x="13652500" y="572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13987</xdr:rowOff>
    </xdr:from>
    <xdr:ext cx="534377" cy="259045"/>
    <xdr:sp macro="" textlink="">
      <xdr:nvSpPr>
        <xdr:cNvPr id="525" name="テキスト ボックス 524"/>
        <xdr:cNvSpPr txBox="1"/>
      </xdr:nvSpPr>
      <xdr:spPr>
        <a:xfrm>
          <a:off x="13436111" y="550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107950</xdr:rowOff>
    </xdr:from>
    <xdr:to>
      <xdr:col>67</xdr:col>
      <xdr:colOff>101600</xdr:colOff>
      <xdr:row>34</xdr:row>
      <xdr:rowOff>38100</xdr:rowOff>
    </xdr:to>
    <xdr:sp macro="" textlink="">
      <xdr:nvSpPr>
        <xdr:cNvPr id="526" name="フローチャート: 判断 525"/>
        <xdr:cNvSpPr/>
      </xdr:nvSpPr>
      <xdr:spPr>
        <a:xfrm>
          <a:off x="12763500" y="5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54627</xdr:rowOff>
    </xdr:from>
    <xdr:ext cx="534377" cy="259045"/>
    <xdr:sp macro="" textlink="">
      <xdr:nvSpPr>
        <xdr:cNvPr id="527" name="テキスト ボックス 526"/>
        <xdr:cNvSpPr txBox="1"/>
      </xdr:nvSpPr>
      <xdr:spPr>
        <a:xfrm>
          <a:off x="12547111" y="5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156845</xdr:rowOff>
    </xdr:from>
    <xdr:to>
      <xdr:col>85</xdr:col>
      <xdr:colOff>177800</xdr:colOff>
      <xdr:row>37</xdr:row>
      <xdr:rowOff>86995</xdr:rowOff>
    </xdr:to>
    <xdr:sp macro="" textlink="">
      <xdr:nvSpPr>
        <xdr:cNvPr id="533" name="楕円 532"/>
        <xdr:cNvSpPr/>
      </xdr:nvSpPr>
      <xdr:spPr>
        <a:xfrm>
          <a:off x="162687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135272</xdr:rowOff>
    </xdr:from>
    <xdr:ext cx="534377" cy="259045"/>
    <xdr:sp macro="" textlink="">
      <xdr:nvSpPr>
        <xdr:cNvPr id="534" name="消防費該当値テキスト"/>
        <xdr:cNvSpPr txBox="1"/>
      </xdr:nvSpPr>
      <xdr:spPr>
        <a:xfrm>
          <a:off x="16370300" y="630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32893</xdr:rowOff>
    </xdr:from>
    <xdr:to>
      <xdr:col>81</xdr:col>
      <xdr:colOff>101600</xdr:colOff>
      <xdr:row>37</xdr:row>
      <xdr:rowOff>134493</xdr:rowOff>
    </xdr:to>
    <xdr:sp macro="" textlink="">
      <xdr:nvSpPr>
        <xdr:cNvPr id="535" name="楕円 534"/>
        <xdr:cNvSpPr/>
      </xdr:nvSpPr>
      <xdr:spPr>
        <a:xfrm>
          <a:off x="15430500" y="637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125620</xdr:rowOff>
    </xdr:from>
    <xdr:ext cx="534377" cy="259045"/>
    <xdr:sp macro="" textlink="">
      <xdr:nvSpPr>
        <xdr:cNvPr id="536" name="テキスト ボックス 535"/>
        <xdr:cNvSpPr txBox="1"/>
      </xdr:nvSpPr>
      <xdr:spPr>
        <a:xfrm>
          <a:off x="15214111" y="646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150495</xdr:rowOff>
    </xdr:from>
    <xdr:to>
      <xdr:col>76</xdr:col>
      <xdr:colOff>165100</xdr:colOff>
      <xdr:row>38</xdr:row>
      <xdr:rowOff>80645</xdr:rowOff>
    </xdr:to>
    <xdr:sp macro="" textlink="">
      <xdr:nvSpPr>
        <xdr:cNvPr id="537" name="楕円 536"/>
        <xdr:cNvSpPr/>
      </xdr:nvSpPr>
      <xdr:spPr>
        <a:xfrm>
          <a:off x="14541500" y="64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71772</xdr:rowOff>
    </xdr:from>
    <xdr:ext cx="534377" cy="259045"/>
    <xdr:sp macro="" textlink="">
      <xdr:nvSpPr>
        <xdr:cNvPr id="538" name="テキスト ボックス 537"/>
        <xdr:cNvSpPr txBox="1"/>
      </xdr:nvSpPr>
      <xdr:spPr>
        <a:xfrm>
          <a:off x="14325111" y="65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44069</xdr:rowOff>
    </xdr:from>
    <xdr:to>
      <xdr:col>72</xdr:col>
      <xdr:colOff>38100</xdr:colOff>
      <xdr:row>37</xdr:row>
      <xdr:rowOff>145669</xdr:rowOff>
    </xdr:to>
    <xdr:sp macro="" textlink="">
      <xdr:nvSpPr>
        <xdr:cNvPr id="539" name="楕円 538"/>
        <xdr:cNvSpPr/>
      </xdr:nvSpPr>
      <xdr:spPr>
        <a:xfrm>
          <a:off x="13652500" y="638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136796</xdr:rowOff>
    </xdr:from>
    <xdr:ext cx="534377" cy="259045"/>
    <xdr:sp macro="" textlink="">
      <xdr:nvSpPr>
        <xdr:cNvPr id="540" name="テキスト ボックス 539"/>
        <xdr:cNvSpPr txBox="1"/>
      </xdr:nvSpPr>
      <xdr:spPr>
        <a:xfrm>
          <a:off x="13436111" y="648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28194</xdr:rowOff>
    </xdr:from>
    <xdr:to>
      <xdr:col>67</xdr:col>
      <xdr:colOff>101600</xdr:colOff>
      <xdr:row>37</xdr:row>
      <xdr:rowOff>129794</xdr:rowOff>
    </xdr:to>
    <xdr:sp macro="" textlink="">
      <xdr:nvSpPr>
        <xdr:cNvPr id="541" name="楕円 540"/>
        <xdr:cNvSpPr/>
      </xdr:nvSpPr>
      <xdr:spPr>
        <a:xfrm>
          <a:off x="127635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120921</xdr:rowOff>
    </xdr:from>
    <xdr:ext cx="534377" cy="259045"/>
    <xdr:sp macro="" textlink="">
      <xdr:nvSpPr>
        <xdr:cNvPr id="542" name="テキスト ボックス 541"/>
        <xdr:cNvSpPr txBox="1"/>
      </xdr:nvSpPr>
      <xdr:spPr>
        <a:xfrm>
          <a:off x="12547111" y="646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1" name="テキスト ボックス 56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67" name="直線コネクタ 566"/>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68" name="教育費最小値テキスト"/>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69" name="直線コネクタ 568"/>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0" name="教育費最大値テキスト"/>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1" name="直線コネクタ 570"/>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66891</xdr:rowOff>
    </xdr:from>
    <xdr:to>
      <xdr:col>85</xdr:col>
      <xdr:colOff>127000</xdr:colOff>
      <xdr:row>57</xdr:row>
      <xdr:rowOff>85446</xdr:rowOff>
    </xdr:to>
    <xdr:cxnSp macro="">
      <xdr:nvCxnSpPr>
        <xdr:cNvPr id="572" name="直線コネクタ 571"/>
        <xdr:cNvCxnSpPr/>
      </xdr:nvCxnSpPr>
      <xdr:spPr>
        <a:xfrm flipV="1">
          <a:off x="15481300" y="9668091"/>
          <a:ext cx="838200" cy="19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146296</xdr:rowOff>
    </xdr:from>
    <xdr:ext cx="534377" cy="259045"/>
    <xdr:sp macro="" textlink="">
      <xdr:nvSpPr>
        <xdr:cNvPr id="573" name="教育費平均値テキスト"/>
        <xdr:cNvSpPr txBox="1"/>
      </xdr:nvSpPr>
      <xdr:spPr>
        <a:xfrm>
          <a:off x="16370300" y="9404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74" name="フローチャート: 判断 573"/>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70206</xdr:rowOff>
    </xdr:from>
    <xdr:to>
      <xdr:col>81</xdr:col>
      <xdr:colOff>50800</xdr:colOff>
      <xdr:row>57</xdr:row>
      <xdr:rowOff>85446</xdr:rowOff>
    </xdr:to>
    <xdr:cxnSp macro="">
      <xdr:nvCxnSpPr>
        <xdr:cNvPr id="575" name="直線コネクタ 574"/>
        <xdr:cNvCxnSpPr/>
      </xdr:nvCxnSpPr>
      <xdr:spPr>
        <a:xfrm>
          <a:off x="14592300" y="984285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76" name="フローチャート: 判断 575"/>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122445</xdr:rowOff>
    </xdr:from>
    <xdr:ext cx="534377" cy="259045"/>
    <xdr:sp macro="" textlink="">
      <xdr:nvSpPr>
        <xdr:cNvPr id="577" name="テキスト ボックス 576"/>
        <xdr:cNvSpPr txBox="1"/>
      </xdr:nvSpPr>
      <xdr:spPr>
        <a:xfrm>
          <a:off x="15214111" y="9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87103</xdr:rowOff>
    </xdr:from>
    <xdr:to>
      <xdr:col>76</xdr:col>
      <xdr:colOff>114300</xdr:colOff>
      <xdr:row>57</xdr:row>
      <xdr:rowOff>70206</xdr:rowOff>
    </xdr:to>
    <xdr:cxnSp macro="">
      <xdr:nvCxnSpPr>
        <xdr:cNvPr id="578" name="直線コネクタ 577"/>
        <xdr:cNvCxnSpPr/>
      </xdr:nvCxnSpPr>
      <xdr:spPr>
        <a:xfrm>
          <a:off x="13703300" y="9688303"/>
          <a:ext cx="889000" cy="15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79" name="フローチャート: 判断 578"/>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147782</xdr:rowOff>
    </xdr:from>
    <xdr:ext cx="534377" cy="259045"/>
    <xdr:sp macro="" textlink="">
      <xdr:nvSpPr>
        <xdr:cNvPr id="580" name="テキスト ボックス 579"/>
        <xdr:cNvSpPr txBox="1"/>
      </xdr:nvSpPr>
      <xdr:spPr>
        <a:xfrm>
          <a:off x="14325111" y="940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87103</xdr:rowOff>
    </xdr:from>
    <xdr:to>
      <xdr:col>71</xdr:col>
      <xdr:colOff>177800</xdr:colOff>
      <xdr:row>57</xdr:row>
      <xdr:rowOff>124575</xdr:rowOff>
    </xdr:to>
    <xdr:cxnSp macro="">
      <xdr:nvCxnSpPr>
        <xdr:cNvPr id="581" name="直線コネクタ 580"/>
        <xdr:cNvCxnSpPr/>
      </xdr:nvCxnSpPr>
      <xdr:spPr>
        <a:xfrm flipV="1">
          <a:off x="12814300" y="9688303"/>
          <a:ext cx="889000" cy="20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121018</xdr:rowOff>
    </xdr:from>
    <xdr:to>
      <xdr:col>72</xdr:col>
      <xdr:colOff>38100</xdr:colOff>
      <xdr:row>55</xdr:row>
      <xdr:rowOff>51168</xdr:rowOff>
    </xdr:to>
    <xdr:sp macro="" textlink="">
      <xdr:nvSpPr>
        <xdr:cNvPr id="582" name="フローチャート: 判断 581"/>
        <xdr:cNvSpPr/>
      </xdr:nvSpPr>
      <xdr:spPr>
        <a:xfrm>
          <a:off x="13652500" y="937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67695</xdr:rowOff>
    </xdr:from>
    <xdr:ext cx="534377" cy="259045"/>
    <xdr:sp macro="" textlink="">
      <xdr:nvSpPr>
        <xdr:cNvPr id="583" name="テキスト ボックス 582"/>
        <xdr:cNvSpPr txBox="1"/>
      </xdr:nvSpPr>
      <xdr:spPr>
        <a:xfrm>
          <a:off x="13436111" y="91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12471</xdr:rowOff>
    </xdr:from>
    <xdr:to>
      <xdr:col>67</xdr:col>
      <xdr:colOff>101600</xdr:colOff>
      <xdr:row>55</xdr:row>
      <xdr:rowOff>114071</xdr:rowOff>
    </xdr:to>
    <xdr:sp macro="" textlink="">
      <xdr:nvSpPr>
        <xdr:cNvPr id="584" name="フローチャート: 判断 583"/>
        <xdr:cNvSpPr/>
      </xdr:nvSpPr>
      <xdr:spPr>
        <a:xfrm>
          <a:off x="12763500" y="944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130598</xdr:rowOff>
    </xdr:from>
    <xdr:ext cx="534377" cy="259045"/>
    <xdr:sp macro="" textlink="">
      <xdr:nvSpPr>
        <xdr:cNvPr id="585" name="テキスト ボックス 584"/>
        <xdr:cNvSpPr txBox="1"/>
      </xdr:nvSpPr>
      <xdr:spPr>
        <a:xfrm>
          <a:off x="12547111" y="921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16091</xdr:rowOff>
    </xdr:from>
    <xdr:to>
      <xdr:col>85</xdr:col>
      <xdr:colOff>177800</xdr:colOff>
      <xdr:row>56</xdr:row>
      <xdr:rowOff>117691</xdr:rowOff>
    </xdr:to>
    <xdr:sp macro="" textlink="">
      <xdr:nvSpPr>
        <xdr:cNvPr id="591" name="楕円 590"/>
        <xdr:cNvSpPr/>
      </xdr:nvSpPr>
      <xdr:spPr>
        <a:xfrm>
          <a:off x="16268700" y="961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165968</xdr:rowOff>
    </xdr:from>
    <xdr:ext cx="534377" cy="259045"/>
    <xdr:sp macro="" textlink="">
      <xdr:nvSpPr>
        <xdr:cNvPr id="592" name="教育費該当値テキスト"/>
        <xdr:cNvSpPr txBox="1"/>
      </xdr:nvSpPr>
      <xdr:spPr>
        <a:xfrm>
          <a:off x="16370300" y="95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34646</xdr:rowOff>
    </xdr:from>
    <xdr:to>
      <xdr:col>81</xdr:col>
      <xdr:colOff>101600</xdr:colOff>
      <xdr:row>57</xdr:row>
      <xdr:rowOff>136246</xdr:rowOff>
    </xdr:to>
    <xdr:sp macro="" textlink="">
      <xdr:nvSpPr>
        <xdr:cNvPr id="593" name="楕円 592"/>
        <xdr:cNvSpPr/>
      </xdr:nvSpPr>
      <xdr:spPr>
        <a:xfrm>
          <a:off x="15430500" y="980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127373</xdr:rowOff>
    </xdr:from>
    <xdr:ext cx="534377" cy="259045"/>
    <xdr:sp macro="" textlink="">
      <xdr:nvSpPr>
        <xdr:cNvPr id="594" name="テキスト ボックス 593"/>
        <xdr:cNvSpPr txBox="1"/>
      </xdr:nvSpPr>
      <xdr:spPr>
        <a:xfrm>
          <a:off x="15214111" y="990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19406</xdr:rowOff>
    </xdr:from>
    <xdr:to>
      <xdr:col>76</xdr:col>
      <xdr:colOff>165100</xdr:colOff>
      <xdr:row>57</xdr:row>
      <xdr:rowOff>121006</xdr:rowOff>
    </xdr:to>
    <xdr:sp macro="" textlink="">
      <xdr:nvSpPr>
        <xdr:cNvPr id="595" name="楕円 594"/>
        <xdr:cNvSpPr/>
      </xdr:nvSpPr>
      <xdr:spPr>
        <a:xfrm>
          <a:off x="14541500" y="979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112133</xdr:rowOff>
    </xdr:from>
    <xdr:ext cx="534377" cy="259045"/>
    <xdr:sp macro="" textlink="">
      <xdr:nvSpPr>
        <xdr:cNvPr id="596" name="テキスト ボックス 595"/>
        <xdr:cNvSpPr txBox="1"/>
      </xdr:nvSpPr>
      <xdr:spPr>
        <a:xfrm>
          <a:off x="14325111" y="988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36303</xdr:rowOff>
    </xdr:from>
    <xdr:to>
      <xdr:col>72</xdr:col>
      <xdr:colOff>38100</xdr:colOff>
      <xdr:row>56</xdr:row>
      <xdr:rowOff>137903</xdr:rowOff>
    </xdr:to>
    <xdr:sp macro="" textlink="">
      <xdr:nvSpPr>
        <xdr:cNvPr id="597" name="楕円 596"/>
        <xdr:cNvSpPr/>
      </xdr:nvSpPr>
      <xdr:spPr>
        <a:xfrm>
          <a:off x="13652500" y="96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129030</xdr:rowOff>
    </xdr:from>
    <xdr:ext cx="534377" cy="259045"/>
    <xdr:sp macro="" textlink="">
      <xdr:nvSpPr>
        <xdr:cNvPr id="598" name="テキスト ボックス 597"/>
        <xdr:cNvSpPr txBox="1"/>
      </xdr:nvSpPr>
      <xdr:spPr>
        <a:xfrm>
          <a:off x="13436111" y="973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73775</xdr:rowOff>
    </xdr:from>
    <xdr:to>
      <xdr:col>67</xdr:col>
      <xdr:colOff>101600</xdr:colOff>
      <xdr:row>58</xdr:row>
      <xdr:rowOff>3925</xdr:rowOff>
    </xdr:to>
    <xdr:sp macro="" textlink="">
      <xdr:nvSpPr>
        <xdr:cNvPr id="599" name="楕円 598"/>
        <xdr:cNvSpPr/>
      </xdr:nvSpPr>
      <xdr:spPr>
        <a:xfrm>
          <a:off x="12763500" y="984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166502</xdr:rowOff>
    </xdr:from>
    <xdr:ext cx="534377" cy="259045"/>
    <xdr:sp macro="" textlink="">
      <xdr:nvSpPr>
        <xdr:cNvPr id="600" name="テキスト ボックス 599"/>
        <xdr:cNvSpPr txBox="1"/>
      </xdr:nvSpPr>
      <xdr:spPr>
        <a:xfrm>
          <a:off x="12547111" y="993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4" name="テキスト ボックス 613"/>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6" name="テキスト ボックス 615"/>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8" name="テキスト ボックス 617"/>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2" name="テキスト ボックス 621"/>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26" name="直線コネクタ 625"/>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29" name="災害復旧費最大値テキスト"/>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0" name="直線コネクタ 629"/>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159129</xdr:rowOff>
    </xdr:from>
    <xdr:ext cx="378565" cy="259045"/>
    <xdr:sp macro="" textlink="">
      <xdr:nvSpPr>
        <xdr:cNvPr id="632" name="災害復旧費平均値テキスト"/>
        <xdr:cNvSpPr txBox="1"/>
      </xdr:nvSpPr>
      <xdr:spPr>
        <a:xfrm>
          <a:off x="16370300" y="13360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3" name="フローチャート: 判断 632"/>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35" name="フローチャート: 判断 634"/>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macro="" textlink="">
      <xdr:nvSpPr>
        <xdr:cNvPr id="636" name="テキスト ボックス 635"/>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128488</xdr:rowOff>
    </xdr:from>
    <xdr:to>
      <xdr:col>76</xdr:col>
      <xdr:colOff>114300</xdr:colOff>
      <xdr:row>79</xdr:row>
      <xdr:rowOff>98879</xdr:rowOff>
    </xdr:to>
    <xdr:cxnSp macro="">
      <xdr:nvCxnSpPr>
        <xdr:cNvPr id="637" name="直線コネクタ 636"/>
        <xdr:cNvCxnSpPr/>
      </xdr:nvCxnSpPr>
      <xdr:spPr>
        <a:xfrm>
          <a:off x="13703300" y="13501588"/>
          <a:ext cx="889000" cy="14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38" name="フローチャート: 判断 637"/>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89571</xdr:rowOff>
    </xdr:from>
    <xdr:ext cx="378565" cy="259045"/>
    <xdr:sp macro="" textlink="">
      <xdr:nvSpPr>
        <xdr:cNvPr id="639" name="テキスト ボックス 638"/>
        <xdr:cNvSpPr txBox="1"/>
      </xdr:nvSpPr>
      <xdr:spPr>
        <a:xfrm>
          <a:off x="14403017" y="132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128488</xdr:rowOff>
    </xdr:from>
    <xdr:to>
      <xdr:col>71</xdr:col>
      <xdr:colOff>177800</xdr:colOff>
      <xdr:row>79</xdr:row>
      <xdr:rowOff>96701</xdr:rowOff>
    </xdr:to>
    <xdr:cxnSp macro="">
      <xdr:nvCxnSpPr>
        <xdr:cNvPr id="640" name="直線コネクタ 639"/>
        <xdr:cNvCxnSpPr/>
      </xdr:nvCxnSpPr>
      <xdr:spPr>
        <a:xfrm flipV="1">
          <a:off x="12814300" y="13501588"/>
          <a:ext cx="889000" cy="13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91731</xdr:rowOff>
    </xdr:from>
    <xdr:to>
      <xdr:col>72</xdr:col>
      <xdr:colOff>38100</xdr:colOff>
      <xdr:row>77</xdr:row>
      <xdr:rowOff>21881</xdr:rowOff>
    </xdr:to>
    <xdr:sp macro="" textlink="">
      <xdr:nvSpPr>
        <xdr:cNvPr id="641" name="フローチャート: 判断 640"/>
        <xdr:cNvSpPr/>
      </xdr:nvSpPr>
      <xdr:spPr>
        <a:xfrm>
          <a:off x="13652500" y="131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38407</xdr:rowOff>
    </xdr:from>
    <xdr:ext cx="469744" cy="259045"/>
    <xdr:sp macro="" textlink="">
      <xdr:nvSpPr>
        <xdr:cNvPr id="642" name="テキスト ボックス 641"/>
        <xdr:cNvSpPr txBox="1"/>
      </xdr:nvSpPr>
      <xdr:spPr>
        <a:xfrm>
          <a:off x="13468428" y="1289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147138</xdr:rowOff>
    </xdr:from>
    <xdr:to>
      <xdr:col>67</xdr:col>
      <xdr:colOff>101600</xdr:colOff>
      <xdr:row>77</xdr:row>
      <xdr:rowOff>77288</xdr:rowOff>
    </xdr:to>
    <xdr:sp macro="" textlink="">
      <xdr:nvSpPr>
        <xdr:cNvPr id="643" name="フローチャート: 判断 642"/>
        <xdr:cNvSpPr/>
      </xdr:nvSpPr>
      <xdr:spPr>
        <a:xfrm>
          <a:off x="12763500" y="1317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93815</xdr:rowOff>
    </xdr:from>
    <xdr:ext cx="469744" cy="259045"/>
    <xdr:sp macro="" textlink="">
      <xdr:nvSpPr>
        <xdr:cNvPr id="644" name="テキスト ボックス 643"/>
        <xdr:cNvSpPr txBox="1"/>
      </xdr:nvSpPr>
      <xdr:spPr>
        <a:xfrm>
          <a:off x="12579428" y="1295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1"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77688</xdr:rowOff>
    </xdr:from>
    <xdr:to>
      <xdr:col>72</xdr:col>
      <xdr:colOff>38100</xdr:colOff>
      <xdr:row>79</xdr:row>
      <xdr:rowOff>7838</xdr:rowOff>
    </xdr:to>
    <xdr:sp macro="" textlink="">
      <xdr:nvSpPr>
        <xdr:cNvPr id="656" name="楕円 655"/>
        <xdr:cNvSpPr/>
      </xdr:nvSpPr>
      <xdr:spPr>
        <a:xfrm>
          <a:off x="13652500" y="134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170415</xdr:rowOff>
    </xdr:from>
    <xdr:ext cx="469744" cy="259045"/>
    <xdr:sp macro="" textlink="">
      <xdr:nvSpPr>
        <xdr:cNvPr id="657" name="テキスト ボックス 656"/>
        <xdr:cNvSpPr txBox="1"/>
      </xdr:nvSpPr>
      <xdr:spPr>
        <a:xfrm>
          <a:off x="13468428" y="1354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45901</xdr:rowOff>
    </xdr:from>
    <xdr:to>
      <xdr:col>67</xdr:col>
      <xdr:colOff>101600</xdr:colOff>
      <xdr:row>79</xdr:row>
      <xdr:rowOff>147501</xdr:rowOff>
    </xdr:to>
    <xdr:sp macro="" textlink="">
      <xdr:nvSpPr>
        <xdr:cNvPr id="658" name="楕円 657"/>
        <xdr:cNvSpPr/>
      </xdr:nvSpPr>
      <xdr:spPr>
        <a:xfrm>
          <a:off x="12763500" y="1359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138628</xdr:rowOff>
    </xdr:from>
    <xdr:ext cx="313932" cy="259045"/>
    <xdr:sp macro="" textlink="">
      <xdr:nvSpPr>
        <xdr:cNvPr id="659" name="テキスト ボックス 658"/>
        <xdr:cNvSpPr txBox="1"/>
      </xdr:nvSpPr>
      <xdr:spPr>
        <a:xfrm>
          <a:off x="12657333" y="13683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3" name="直線コネクタ 682"/>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84" name="公債費最小値テキスト"/>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5" name="直線コネクタ 684"/>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86" name="公債費最大値テキスト"/>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87" name="直線コネクタ 686"/>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90856</xdr:rowOff>
    </xdr:from>
    <xdr:to>
      <xdr:col>85</xdr:col>
      <xdr:colOff>127000</xdr:colOff>
      <xdr:row>96</xdr:row>
      <xdr:rowOff>91580</xdr:rowOff>
    </xdr:to>
    <xdr:cxnSp macro="">
      <xdr:nvCxnSpPr>
        <xdr:cNvPr id="688" name="直線コネクタ 687"/>
        <xdr:cNvCxnSpPr/>
      </xdr:nvCxnSpPr>
      <xdr:spPr>
        <a:xfrm>
          <a:off x="15481300" y="16550056"/>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53312</xdr:rowOff>
    </xdr:from>
    <xdr:ext cx="534377" cy="259045"/>
    <xdr:sp macro="" textlink="">
      <xdr:nvSpPr>
        <xdr:cNvPr id="689" name="公債費平均値テキスト"/>
        <xdr:cNvSpPr txBox="1"/>
      </xdr:nvSpPr>
      <xdr:spPr>
        <a:xfrm>
          <a:off x="16370300" y="1616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0" name="フローチャート: 判断 689"/>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83883</xdr:rowOff>
    </xdr:from>
    <xdr:to>
      <xdr:col>81</xdr:col>
      <xdr:colOff>50800</xdr:colOff>
      <xdr:row>96</xdr:row>
      <xdr:rowOff>90856</xdr:rowOff>
    </xdr:to>
    <xdr:cxnSp macro="">
      <xdr:nvCxnSpPr>
        <xdr:cNvPr id="691" name="直線コネクタ 690"/>
        <xdr:cNvCxnSpPr/>
      </xdr:nvCxnSpPr>
      <xdr:spPr>
        <a:xfrm>
          <a:off x="14592300" y="16543083"/>
          <a:ext cx="8890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2" name="フローチャート: 判断 691"/>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138580</xdr:rowOff>
    </xdr:from>
    <xdr:ext cx="534377" cy="259045"/>
    <xdr:sp macro="" textlink="">
      <xdr:nvSpPr>
        <xdr:cNvPr id="693" name="テキスト ボックス 692"/>
        <xdr:cNvSpPr txBox="1"/>
      </xdr:nvSpPr>
      <xdr:spPr>
        <a:xfrm>
          <a:off x="15214111" y="1608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83883</xdr:rowOff>
    </xdr:from>
    <xdr:to>
      <xdr:col>76</xdr:col>
      <xdr:colOff>114300</xdr:colOff>
      <xdr:row>96</xdr:row>
      <xdr:rowOff>101333</xdr:rowOff>
    </xdr:to>
    <xdr:cxnSp macro="">
      <xdr:nvCxnSpPr>
        <xdr:cNvPr id="694" name="直線コネクタ 693"/>
        <xdr:cNvCxnSpPr/>
      </xdr:nvCxnSpPr>
      <xdr:spPr>
        <a:xfrm flipV="1">
          <a:off x="13703300" y="16543083"/>
          <a:ext cx="8890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695" name="フローチャート: 判断 694"/>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148925</xdr:rowOff>
    </xdr:from>
    <xdr:ext cx="534377" cy="259045"/>
    <xdr:sp macro="" textlink="">
      <xdr:nvSpPr>
        <xdr:cNvPr id="696" name="テキスト ボックス 695"/>
        <xdr:cNvSpPr txBox="1"/>
      </xdr:nvSpPr>
      <xdr:spPr>
        <a:xfrm>
          <a:off x="14325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101333</xdr:rowOff>
    </xdr:from>
    <xdr:to>
      <xdr:col>71</xdr:col>
      <xdr:colOff>177800</xdr:colOff>
      <xdr:row>96</xdr:row>
      <xdr:rowOff>112764</xdr:rowOff>
    </xdr:to>
    <xdr:cxnSp macro="">
      <xdr:nvCxnSpPr>
        <xdr:cNvPr id="697" name="直線コネクタ 696"/>
        <xdr:cNvCxnSpPr/>
      </xdr:nvCxnSpPr>
      <xdr:spPr>
        <a:xfrm flipV="1">
          <a:off x="12814300" y="16560533"/>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163309</xdr:rowOff>
    </xdr:from>
    <xdr:to>
      <xdr:col>72</xdr:col>
      <xdr:colOff>38100</xdr:colOff>
      <xdr:row>94</xdr:row>
      <xdr:rowOff>93459</xdr:rowOff>
    </xdr:to>
    <xdr:sp macro="" textlink="">
      <xdr:nvSpPr>
        <xdr:cNvPr id="698" name="フローチャート: 判断 697"/>
        <xdr:cNvSpPr/>
      </xdr:nvSpPr>
      <xdr:spPr>
        <a:xfrm>
          <a:off x="13652500" y="1610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109986</xdr:rowOff>
    </xdr:from>
    <xdr:ext cx="534377" cy="259045"/>
    <xdr:sp macro="" textlink="">
      <xdr:nvSpPr>
        <xdr:cNvPr id="699" name="テキスト ボックス 698"/>
        <xdr:cNvSpPr txBox="1"/>
      </xdr:nvSpPr>
      <xdr:spPr>
        <a:xfrm>
          <a:off x="13436111" y="1588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149822</xdr:rowOff>
    </xdr:from>
    <xdr:to>
      <xdr:col>67</xdr:col>
      <xdr:colOff>101600</xdr:colOff>
      <xdr:row>94</xdr:row>
      <xdr:rowOff>79972</xdr:rowOff>
    </xdr:to>
    <xdr:sp macro="" textlink="">
      <xdr:nvSpPr>
        <xdr:cNvPr id="700" name="フローチャート: 判断 699"/>
        <xdr:cNvSpPr/>
      </xdr:nvSpPr>
      <xdr:spPr>
        <a:xfrm>
          <a:off x="12763500" y="1609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96499</xdr:rowOff>
    </xdr:from>
    <xdr:ext cx="534377" cy="259045"/>
    <xdr:sp macro="" textlink="">
      <xdr:nvSpPr>
        <xdr:cNvPr id="701" name="テキスト ボックス 700"/>
        <xdr:cNvSpPr txBox="1"/>
      </xdr:nvSpPr>
      <xdr:spPr>
        <a:xfrm>
          <a:off x="12547111" y="1586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40780</xdr:rowOff>
    </xdr:from>
    <xdr:to>
      <xdr:col>85</xdr:col>
      <xdr:colOff>177800</xdr:colOff>
      <xdr:row>96</xdr:row>
      <xdr:rowOff>142380</xdr:rowOff>
    </xdr:to>
    <xdr:sp macro="" textlink="">
      <xdr:nvSpPr>
        <xdr:cNvPr id="707" name="楕円 706"/>
        <xdr:cNvSpPr/>
      </xdr:nvSpPr>
      <xdr:spPr>
        <a:xfrm>
          <a:off x="16268700" y="164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19207</xdr:rowOff>
    </xdr:from>
    <xdr:ext cx="534377" cy="259045"/>
    <xdr:sp macro="" textlink="">
      <xdr:nvSpPr>
        <xdr:cNvPr id="708" name="公債費該当値テキスト"/>
        <xdr:cNvSpPr txBox="1"/>
      </xdr:nvSpPr>
      <xdr:spPr>
        <a:xfrm>
          <a:off x="16370300" y="1647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40056</xdr:rowOff>
    </xdr:from>
    <xdr:to>
      <xdr:col>81</xdr:col>
      <xdr:colOff>101600</xdr:colOff>
      <xdr:row>96</xdr:row>
      <xdr:rowOff>141656</xdr:rowOff>
    </xdr:to>
    <xdr:sp macro="" textlink="">
      <xdr:nvSpPr>
        <xdr:cNvPr id="709" name="楕円 708"/>
        <xdr:cNvSpPr/>
      </xdr:nvSpPr>
      <xdr:spPr>
        <a:xfrm>
          <a:off x="15430500" y="1649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132783</xdr:rowOff>
    </xdr:from>
    <xdr:ext cx="534377" cy="259045"/>
    <xdr:sp macro="" textlink="">
      <xdr:nvSpPr>
        <xdr:cNvPr id="710" name="テキスト ボックス 709"/>
        <xdr:cNvSpPr txBox="1"/>
      </xdr:nvSpPr>
      <xdr:spPr>
        <a:xfrm>
          <a:off x="15214111" y="1659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33083</xdr:rowOff>
    </xdr:from>
    <xdr:to>
      <xdr:col>76</xdr:col>
      <xdr:colOff>165100</xdr:colOff>
      <xdr:row>96</xdr:row>
      <xdr:rowOff>134683</xdr:rowOff>
    </xdr:to>
    <xdr:sp macro="" textlink="">
      <xdr:nvSpPr>
        <xdr:cNvPr id="711" name="楕円 710"/>
        <xdr:cNvSpPr/>
      </xdr:nvSpPr>
      <xdr:spPr>
        <a:xfrm>
          <a:off x="14541500" y="1649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125810</xdr:rowOff>
    </xdr:from>
    <xdr:ext cx="534377" cy="259045"/>
    <xdr:sp macro="" textlink="">
      <xdr:nvSpPr>
        <xdr:cNvPr id="712" name="テキスト ボックス 711"/>
        <xdr:cNvSpPr txBox="1"/>
      </xdr:nvSpPr>
      <xdr:spPr>
        <a:xfrm>
          <a:off x="14325111" y="1658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50533</xdr:rowOff>
    </xdr:from>
    <xdr:to>
      <xdr:col>72</xdr:col>
      <xdr:colOff>38100</xdr:colOff>
      <xdr:row>96</xdr:row>
      <xdr:rowOff>152133</xdr:rowOff>
    </xdr:to>
    <xdr:sp macro="" textlink="">
      <xdr:nvSpPr>
        <xdr:cNvPr id="713" name="楕円 712"/>
        <xdr:cNvSpPr/>
      </xdr:nvSpPr>
      <xdr:spPr>
        <a:xfrm>
          <a:off x="13652500" y="165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143260</xdr:rowOff>
    </xdr:from>
    <xdr:ext cx="534377" cy="259045"/>
    <xdr:sp macro="" textlink="">
      <xdr:nvSpPr>
        <xdr:cNvPr id="714" name="テキスト ボックス 713"/>
        <xdr:cNvSpPr txBox="1"/>
      </xdr:nvSpPr>
      <xdr:spPr>
        <a:xfrm>
          <a:off x="13436111" y="1660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61964</xdr:rowOff>
    </xdr:from>
    <xdr:to>
      <xdr:col>67</xdr:col>
      <xdr:colOff>101600</xdr:colOff>
      <xdr:row>96</xdr:row>
      <xdr:rowOff>163564</xdr:rowOff>
    </xdr:to>
    <xdr:sp macro="" textlink="">
      <xdr:nvSpPr>
        <xdr:cNvPr id="715" name="楕円 714"/>
        <xdr:cNvSpPr/>
      </xdr:nvSpPr>
      <xdr:spPr>
        <a:xfrm>
          <a:off x="12763500" y="1652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154691</xdr:rowOff>
    </xdr:from>
    <xdr:ext cx="534377" cy="259045"/>
    <xdr:sp macro="" textlink="">
      <xdr:nvSpPr>
        <xdr:cNvPr id="716" name="テキスト ボックス 715"/>
        <xdr:cNvSpPr txBox="1"/>
      </xdr:nvSpPr>
      <xdr:spPr>
        <a:xfrm>
          <a:off x="12547111" y="166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0" name="直線コネクタ 739"/>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1" name="諸支出金最小値テキスト"/>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3" name="諸支出金最大値テキスト"/>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4" name="直線コネクタ 743"/>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46" name="諸支出金平均値テキスト"/>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47" name="フローチャート: 判断 746"/>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49" name="フローチャート: 判断 748"/>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50" name="テキスト ボックス 749"/>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2" name="フローチャート: 判断 751"/>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3" name="テキスト ボックス 752"/>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105093</xdr:rowOff>
    </xdr:from>
    <xdr:to>
      <xdr:col>102</xdr:col>
      <xdr:colOff>165100</xdr:colOff>
      <xdr:row>39</xdr:row>
      <xdr:rowOff>35243</xdr:rowOff>
    </xdr:to>
    <xdr:sp macro="" textlink="">
      <xdr:nvSpPr>
        <xdr:cNvPr id="755" name="フローチャート: 判断 754"/>
        <xdr:cNvSpPr/>
      </xdr:nvSpPr>
      <xdr:spPr>
        <a:xfrm>
          <a:off x="19494500" y="662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51769</xdr:rowOff>
    </xdr:from>
    <xdr:ext cx="378565" cy="259045"/>
    <xdr:sp macro="" textlink="">
      <xdr:nvSpPr>
        <xdr:cNvPr id="756" name="テキスト ボックス 755"/>
        <xdr:cNvSpPr txBox="1"/>
      </xdr:nvSpPr>
      <xdr:spPr>
        <a:xfrm>
          <a:off x="19356017" y="6395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91186</xdr:rowOff>
    </xdr:from>
    <xdr:to>
      <xdr:col>98</xdr:col>
      <xdr:colOff>38100</xdr:colOff>
      <xdr:row>39</xdr:row>
      <xdr:rowOff>21336</xdr:rowOff>
    </xdr:to>
    <xdr:sp macro="" textlink="">
      <xdr:nvSpPr>
        <xdr:cNvPr id="757" name="フローチャート: 判断 756"/>
        <xdr:cNvSpPr/>
      </xdr:nvSpPr>
      <xdr:spPr>
        <a:xfrm>
          <a:off x="18605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37863</xdr:rowOff>
    </xdr:from>
    <xdr:ext cx="378565" cy="259045"/>
    <xdr:sp macro="" textlink="">
      <xdr:nvSpPr>
        <xdr:cNvPr id="758" name="テキスト ボックス 757"/>
        <xdr:cNvSpPr txBox="1"/>
      </xdr:nvSpPr>
      <xdr:spPr>
        <a:xfrm>
          <a:off x="18467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65" name="諸支出金該当値テキスト"/>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1400">
              <a:solidFill>
                <a:sysClr val="windowText" lastClr="000000"/>
              </a:solidFill>
              <a:effectLst/>
              <a:latin typeface="ＭＳ 明朝" panose="02020609040205080304" pitchFamily="17" charset="-128"/>
              <a:ea typeface="ＭＳ 明朝" panose="02020609040205080304" pitchFamily="17" charset="-128"/>
              <a:cs typeface="+mn-cs"/>
            </a:rPr>
            <a:t>前年度に比べて、</a:t>
          </a:r>
          <a:r>
            <a:rPr kumimoji="1" lang="ja-JP" altLang="en-US" sz="1400">
              <a:solidFill>
                <a:sysClr val="windowText" lastClr="000000"/>
              </a:solidFill>
              <a:effectLst/>
              <a:latin typeface="ＭＳ 明朝" panose="02020609040205080304" pitchFamily="17" charset="-128"/>
              <a:ea typeface="ＭＳ 明朝" panose="02020609040205080304" pitchFamily="17" charset="-128"/>
              <a:cs typeface="+mn-cs"/>
            </a:rPr>
            <a:t>教育費の住民一人当たりコストが</a:t>
          </a:r>
          <a:r>
            <a:rPr kumimoji="1" lang="ja-JP" altLang="ja-JP" sz="14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en-US" altLang="ja-JP" sz="1400">
              <a:solidFill>
                <a:sysClr val="windowText" lastClr="000000"/>
              </a:solidFill>
              <a:effectLst/>
              <a:latin typeface="ＭＳ 明朝" panose="02020609040205080304" pitchFamily="17" charset="-128"/>
              <a:ea typeface="ＭＳ 明朝" panose="02020609040205080304" pitchFamily="17" charset="-128"/>
              <a:cs typeface="+mn-cs"/>
            </a:rPr>
            <a:t>28.2</a:t>
          </a:r>
          <a:r>
            <a:rPr kumimoji="1" lang="ja-JP" altLang="ja-JP" sz="1400">
              <a:solidFill>
                <a:sysClr val="windowText" lastClr="000000"/>
              </a:solidFill>
              <a:effectLst/>
              <a:latin typeface="ＭＳ 明朝" panose="02020609040205080304" pitchFamily="17" charset="-128"/>
              <a:ea typeface="ＭＳ 明朝" panose="02020609040205080304" pitchFamily="17" charset="-128"/>
              <a:cs typeface="+mn-cs"/>
            </a:rPr>
            <a:t>％となっている。主な要因としては、</a:t>
          </a:r>
          <a:r>
            <a:rPr kumimoji="1" lang="ja-JP" altLang="en-US" sz="1400">
              <a:solidFill>
                <a:sysClr val="windowText" lastClr="000000"/>
              </a:solidFill>
              <a:effectLst/>
              <a:latin typeface="ＭＳ 明朝" panose="02020609040205080304" pitchFamily="17" charset="-128"/>
              <a:ea typeface="ＭＳ 明朝" panose="02020609040205080304" pitchFamily="17" charset="-128"/>
              <a:cs typeface="+mn-cs"/>
            </a:rPr>
            <a:t>学校給食費の公会計化に伴う賄材料費等の計上や、学校施設整備工事の増によるものである。</a:t>
          </a:r>
          <a:endParaRPr kumimoji="1" lang="en-US" altLang="ja-JP" sz="1400">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1400">
              <a:solidFill>
                <a:sysClr val="windowText" lastClr="000000"/>
              </a:solidFill>
              <a:effectLst/>
              <a:latin typeface="ＭＳ 明朝" panose="02020609040205080304" pitchFamily="17" charset="-128"/>
              <a:ea typeface="ＭＳ 明朝" panose="02020609040205080304" pitchFamily="17" charset="-128"/>
              <a:cs typeface="+mn-cs"/>
            </a:rPr>
            <a:t>　一方、土木費については前年度に比べ△</a:t>
          </a:r>
          <a:r>
            <a:rPr kumimoji="1" lang="en-US" altLang="ja-JP" sz="1400">
              <a:solidFill>
                <a:sysClr val="windowText" lastClr="000000"/>
              </a:solidFill>
              <a:effectLst/>
              <a:latin typeface="ＭＳ 明朝" panose="02020609040205080304" pitchFamily="17" charset="-128"/>
              <a:ea typeface="ＭＳ 明朝" panose="02020609040205080304" pitchFamily="17" charset="-128"/>
              <a:cs typeface="+mn-cs"/>
            </a:rPr>
            <a:t>44.5%</a:t>
          </a:r>
          <a:r>
            <a:rPr kumimoji="1" lang="ja-JP" altLang="en-US" sz="1400">
              <a:solidFill>
                <a:sysClr val="windowText" lastClr="000000"/>
              </a:solidFill>
              <a:effectLst/>
              <a:latin typeface="ＭＳ 明朝" panose="02020609040205080304" pitchFamily="17" charset="-128"/>
              <a:ea typeface="ＭＳ 明朝" panose="02020609040205080304" pitchFamily="17" charset="-128"/>
              <a:cs typeface="+mn-cs"/>
            </a:rPr>
            <a:t>となるが、びん沼自然公園整備工事の皆減と幹線道路整備事業道路整備工事の減が主な要因となっている。</a:t>
          </a:r>
          <a:endParaRPr lang="ja-JP" altLang="ja-JP" sz="1400">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ja-JP" sz="1400">
              <a:solidFill>
                <a:sysClr val="windowText" lastClr="000000"/>
              </a:solidFill>
              <a:effectLst/>
              <a:latin typeface="ＭＳ 明朝" panose="02020609040205080304" pitchFamily="17" charset="-128"/>
              <a:ea typeface="ＭＳ 明朝" panose="02020609040205080304" pitchFamily="17" charset="-128"/>
              <a:cs typeface="+mn-cs"/>
            </a:rPr>
            <a:t>　歳出総額に対する一人当たりのコストは</a:t>
          </a:r>
          <a:r>
            <a:rPr kumimoji="1" lang="en-US" altLang="ja-JP" sz="1400">
              <a:solidFill>
                <a:sysClr val="windowText" lastClr="000000"/>
              </a:solidFill>
              <a:effectLst/>
              <a:latin typeface="ＭＳ 明朝" panose="02020609040205080304" pitchFamily="17" charset="-128"/>
              <a:ea typeface="ＭＳ 明朝" panose="02020609040205080304" pitchFamily="17" charset="-128"/>
              <a:cs typeface="+mn-cs"/>
            </a:rPr>
            <a:t>351,031</a:t>
          </a:r>
          <a:r>
            <a:rPr kumimoji="1" lang="ja-JP" altLang="ja-JP" sz="1400">
              <a:solidFill>
                <a:sysClr val="windowText" lastClr="000000"/>
              </a:solidFill>
              <a:effectLst/>
              <a:latin typeface="ＭＳ 明朝" panose="02020609040205080304" pitchFamily="17" charset="-128"/>
              <a:ea typeface="ＭＳ 明朝" panose="02020609040205080304" pitchFamily="17" charset="-128"/>
              <a:cs typeface="+mn-cs"/>
            </a:rPr>
            <a:t>円となっており、前年度に比べて</a:t>
          </a:r>
          <a:r>
            <a:rPr kumimoji="1" lang="ja-JP" altLang="en-US" sz="14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en-US" altLang="ja-JP" sz="1400">
              <a:solidFill>
                <a:sysClr val="windowText" lastClr="000000"/>
              </a:solidFill>
              <a:effectLst/>
              <a:latin typeface="ＭＳ 明朝" panose="02020609040205080304" pitchFamily="17" charset="-128"/>
              <a:ea typeface="ＭＳ 明朝" panose="02020609040205080304" pitchFamily="17" charset="-128"/>
              <a:cs typeface="+mn-cs"/>
            </a:rPr>
            <a:t>8,785</a:t>
          </a:r>
          <a:r>
            <a:rPr kumimoji="1" lang="ja-JP" altLang="ja-JP" sz="1400">
              <a:solidFill>
                <a:sysClr val="windowText" lastClr="000000"/>
              </a:solidFill>
              <a:effectLst/>
              <a:latin typeface="ＭＳ 明朝" panose="02020609040205080304" pitchFamily="17" charset="-128"/>
              <a:ea typeface="ＭＳ 明朝" panose="02020609040205080304" pitchFamily="17" charset="-128"/>
              <a:cs typeface="+mn-cs"/>
            </a:rPr>
            <a:t>円</a:t>
          </a:r>
          <a:r>
            <a:rPr kumimoji="1" lang="ja-JP" altLang="en-US" sz="1400">
              <a:solidFill>
                <a:sysClr val="windowText" lastClr="000000"/>
              </a:solidFill>
              <a:effectLst/>
              <a:latin typeface="ＭＳ 明朝" panose="02020609040205080304" pitchFamily="17" charset="-128"/>
              <a:ea typeface="ＭＳ 明朝" panose="02020609040205080304" pitchFamily="17" charset="-128"/>
              <a:cs typeface="+mn-cs"/>
            </a:rPr>
            <a:t>となった。引き続き</a:t>
          </a:r>
          <a:r>
            <a:rPr kumimoji="1" lang="ja-JP" altLang="ja-JP" sz="1400">
              <a:solidFill>
                <a:sysClr val="windowText" lastClr="000000"/>
              </a:solidFill>
              <a:effectLst/>
              <a:latin typeface="ＭＳ 明朝" panose="02020609040205080304" pitchFamily="17" charset="-128"/>
              <a:ea typeface="ＭＳ 明朝" panose="02020609040205080304" pitchFamily="17" charset="-128"/>
              <a:cs typeface="+mn-cs"/>
            </a:rPr>
            <a:t>適正な予算執行となるよう努める。</a:t>
          </a:r>
          <a:endParaRPr lang="ja-JP" altLang="ja-JP" sz="1400">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埼玉県富士見市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　財政調整基金は、</a:t>
          </a:r>
          <a:r>
            <a:rPr kumimoji="1"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令和</a:t>
          </a:r>
          <a:r>
            <a:rPr kumimoji="1" lang="en-US" altLang="ja-JP" sz="1200">
              <a:solidFill>
                <a:sysClr val="windowText" lastClr="000000"/>
              </a:solidFill>
              <a:effectLst/>
              <a:latin typeface="ＭＳ 明朝" panose="02020609040205080304" pitchFamily="17" charset="-128"/>
              <a:ea typeface="ＭＳ 明朝" panose="02020609040205080304" pitchFamily="17" charset="-128"/>
              <a:cs typeface="+mn-cs"/>
            </a:rPr>
            <a:t>4</a:t>
          </a:r>
          <a:r>
            <a:rPr kumimoji="1"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年度決算確定に伴い発生した決算剰余金の</a:t>
          </a:r>
          <a:r>
            <a:rPr kumimoji="1" lang="en-US" altLang="ja-JP" sz="1200">
              <a:solidFill>
                <a:sysClr val="windowText" lastClr="000000"/>
              </a:solidFill>
              <a:effectLst/>
              <a:latin typeface="ＭＳ 明朝" panose="02020609040205080304" pitchFamily="17" charset="-128"/>
              <a:ea typeface="ＭＳ 明朝" panose="02020609040205080304" pitchFamily="17" charset="-128"/>
              <a:cs typeface="+mn-cs"/>
            </a:rPr>
            <a:t>2</a:t>
          </a:r>
          <a:r>
            <a:rPr kumimoji="1"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分の</a:t>
          </a:r>
          <a:r>
            <a:rPr kumimoji="1" lang="en-US" altLang="ja-JP" sz="1200">
              <a:solidFill>
                <a:sysClr val="windowText" lastClr="000000"/>
              </a:solidFill>
              <a:effectLst/>
              <a:latin typeface="ＭＳ 明朝" panose="02020609040205080304" pitchFamily="17" charset="-128"/>
              <a:ea typeface="ＭＳ 明朝" panose="02020609040205080304" pitchFamily="17" charset="-128"/>
              <a:cs typeface="+mn-cs"/>
            </a:rPr>
            <a:t>1</a:t>
          </a:r>
          <a:r>
            <a:rPr kumimoji="1"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である約</a:t>
          </a:r>
          <a:r>
            <a:rPr kumimoji="1" lang="en-US" altLang="ja-JP" sz="1200">
              <a:solidFill>
                <a:sysClr val="windowText" lastClr="000000"/>
              </a:solidFill>
              <a:effectLst/>
              <a:latin typeface="ＭＳ 明朝" panose="02020609040205080304" pitchFamily="17" charset="-128"/>
              <a:ea typeface="ＭＳ 明朝" panose="02020609040205080304" pitchFamily="17" charset="-128"/>
              <a:cs typeface="+mn-cs"/>
            </a:rPr>
            <a:t>4</a:t>
          </a:r>
          <a:r>
            <a:rPr kumimoji="1"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億</a:t>
          </a:r>
          <a:r>
            <a:rPr kumimoji="1" lang="en-US" altLang="ja-JP" sz="1200">
              <a:solidFill>
                <a:sysClr val="windowText" lastClr="000000"/>
              </a:solidFill>
              <a:effectLst/>
              <a:latin typeface="ＭＳ 明朝" panose="02020609040205080304" pitchFamily="17" charset="-128"/>
              <a:ea typeface="ＭＳ 明朝" panose="02020609040205080304" pitchFamily="17" charset="-128"/>
              <a:cs typeface="+mn-cs"/>
            </a:rPr>
            <a:t>4,600</a:t>
          </a:r>
          <a:r>
            <a:rPr kumimoji="1"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万円を積み立てたが、</a:t>
          </a:r>
          <a:r>
            <a:rPr kumimoji="1"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歳入歳出の決算見合いや後年度の財政需要等を考慮した結果、</a:t>
          </a:r>
          <a:r>
            <a:rPr kumimoji="1" lang="en-US" altLang="ja-JP" sz="1200">
              <a:solidFill>
                <a:sysClr val="windowText" lastClr="000000"/>
              </a:solidFill>
              <a:effectLst/>
              <a:latin typeface="ＭＳ 明朝" panose="02020609040205080304" pitchFamily="17" charset="-128"/>
              <a:ea typeface="ＭＳ 明朝" panose="02020609040205080304" pitchFamily="17" charset="-128"/>
              <a:cs typeface="+mn-cs"/>
            </a:rPr>
            <a:t>8</a:t>
          </a:r>
          <a:r>
            <a:rPr kumimoji="1"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億円の取崩しを行った。</a:t>
          </a:r>
          <a:r>
            <a:rPr kumimoji="1"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財政調整基金残高比率は前年度より</a:t>
          </a:r>
          <a:r>
            <a:rPr kumimoji="1"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マイナスとなったが、直近</a:t>
          </a:r>
          <a:r>
            <a:rPr kumimoji="1" lang="en-US" altLang="ja-JP" sz="1200">
              <a:solidFill>
                <a:sysClr val="windowText" lastClr="000000"/>
              </a:solidFill>
              <a:effectLst/>
              <a:latin typeface="ＭＳ 明朝" panose="02020609040205080304" pitchFamily="17" charset="-128"/>
              <a:ea typeface="ＭＳ 明朝" panose="02020609040205080304" pitchFamily="17" charset="-128"/>
              <a:cs typeface="+mn-cs"/>
            </a:rPr>
            <a:t>5</a:t>
          </a:r>
          <a:r>
            <a:rPr kumimoji="1"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ヵ年では前年度に次ぐ数値となった</a:t>
          </a:r>
          <a:r>
            <a:rPr kumimoji="1"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。実質収支額比率は、実質単年度収支の比率が大きくマイナスとなっていることが示すとおり、算出に用いる分子の実質収支額が前年度比で約</a:t>
          </a:r>
          <a:r>
            <a:rPr kumimoji="1" lang="en-US" altLang="ja-JP" sz="1200">
              <a:solidFill>
                <a:sysClr val="windowText" lastClr="000000"/>
              </a:solidFill>
              <a:effectLst/>
              <a:latin typeface="ＭＳ 明朝" panose="02020609040205080304" pitchFamily="17" charset="-128"/>
              <a:ea typeface="ＭＳ 明朝" panose="02020609040205080304" pitchFamily="17" charset="-128"/>
              <a:cs typeface="+mn-cs"/>
            </a:rPr>
            <a:t>1</a:t>
          </a:r>
          <a:r>
            <a:rPr kumimoji="1"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億</a:t>
          </a:r>
          <a:r>
            <a:rPr kumimoji="1" lang="en-US" altLang="ja-JP" sz="1200">
              <a:solidFill>
                <a:sysClr val="windowText" lastClr="000000"/>
              </a:solidFill>
              <a:effectLst/>
              <a:latin typeface="ＭＳ 明朝" panose="02020609040205080304" pitchFamily="17" charset="-128"/>
              <a:ea typeface="ＭＳ 明朝" panose="02020609040205080304" pitchFamily="17" charset="-128"/>
              <a:cs typeface="+mn-cs"/>
            </a:rPr>
            <a:t>700</a:t>
          </a:r>
          <a:r>
            <a:rPr kumimoji="1"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万円減少したことで下が</a:t>
          </a:r>
          <a:r>
            <a:rPr kumimoji="1"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り</a:t>
          </a:r>
          <a:r>
            <a:rPr kumimoji="1"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en-US" sz="1200">
              <a:solidFill>
                <a:sysClr val="windowText" lastClr="000000"/>
              </a:solidFill>
              <a:effectLst/>
              <a:latin typeface="ＭＳ 明朝" panose="02020609040205080304" pitchFamily="17" charset="-128"/>
              <a:ea typeface="ＭＳ 明朝" panose="02020609040205080304" pitchFamily="17" charset="-128"/>
              <a:cs typeface="+mn-cs"/>
            </a:rPr>
            <a:t>直近の５カ年で２番目に低い数値となった。</a:t>
          </a:r>
          <a:endParaRPr lang="ja-JP" altLang="ja-JP" sz="1200">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ja-JP" sz="1200">
              <a:solidFill>
                <a:srgbClr val="FF0000"/>
              </a:solidFill>
              <a:effectLst/>
              <a:latin typeface="ＭＳ 明朝" panose="02020609040205080304" pitchFamily="17" charset="-128"/>
              <a:ea typeface="ＭＳ 明朝" panose="02020609040205080304" pitchFamily="17" charset="-128"/>
              <a:cs typeface="+mn-cs"/>
            </a:rPr>
            <a:t>　</a:t>
          </a:r>
          <a:r>
            <a:rPr kumimoji="1"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今後も、「健全な財政運営に関する条例」に基づき設定した財政調整基金比率の目標値を維持できるよう努める。</a:t>
          </a:r>
          <a:endParaRPr lang="ja-JP" altLang="ja-JP" sz="1200">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埼玉県富士見市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各会計ともすべて黒字となっており、健全な財政状態を維持している。</a:t>
          </a:r>
          <a:endParaRPr lang="ja-JP" altLang="ja-JP" sz="1300">
            <a:effectLst/>
            <a:latin typeface="ＭＳ 明朝" panose="02020609040205080304" pitchFamily="17" charset="-128"/>
            <a:ea typeface="ＭＳ 明朝" panose="02020609040205080304" pitchFamily="17"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埼玉県富士見市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高利率の地方債残高は減少しているものの、直近の施設改修等に係る地方債の元金償還が開始したこと等により、元利償還金は前年度比で微増。また、債務負担行為に基づく支出額については、つるせ台小の</a:t>
          </a:r>
          <a:r>
            <a:rPr kumimoji="1" lang="en-US" altLang="ja-JP" sz="1400">
              <a:latin typeface="ＭＳ ゴシック" pitchFamily="49" charset="-128"/>
              <a:ea typeface="ＭＳ ゴシック" pitchFamily="49" charset="-128"/>
            </a:rPr>
            <a:t>PFI</a:t>
          </a:r>
          <a:r>
            <a:rPr kumimoji="1" lang="ja-JP" altLang="en-US" sz="1400">
              <a:latin typeface="ＭＳ ゴシック" pitchFamily="49" charset="-128"/>
              <a:ea typeface="ＭＳ ゴシック" pitchFamily="49" charset="-128"/>
            </a:rPr>
            <a:t>事業の支出が完了したことで皆減となった。</a:t>
          </a:r>
        </a:p>
        <a:p>
          <a:r>
            <a:rPr kumimoji="1" lang="ja-JP" altLang="en-US" sz="1400">
              <a:latin typeface="ＭＳ ゴシック" pitchFamily="49" charset="-128"/>
              <a:ea typeface="ＭＳ ゴシック" pitchFamily="49" charset="-128"/>
            </a:rPr>
            <a:t>　算入公債費等については前年度比で</a:t>
          </a:r>
          <a:r>
            <a:rPr kumimoji="1" lang="en-US" altLang="ja-JP" sz="1400">
              <a:latin typeface="ＭＳ ゴシック" pitchFamily="49" charset="-128"/>
              <a:ea typeface="ＭＳ ゴシック" pitchFamily="49" charset="-128"/>
            </a:rPr>
            <a:t>259</a:t>
          </a:r>
          <a:r>
            <a:rPr kumimoji="1" lang="ja-JP" altLang="en-US" sz="1400">
              <a:latin typeface="ＭＳ ゴシック" pitchFamily="49" charset="-128"/>
              <a:ea typeface="ＭＳ ゴシック" pitchFamily="49" charset="-128"/>
            </a:rPr>
            <a:t>百万円の減少。交付税措置の地方債の活用を行い、比率の改善に努める。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埼玉県富士見市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将来負担比率の分子は、一般会計等に係る地方債の現在高の減や充当可能基金の増等が影響し、前年度に引き続き大きくマイナスとはなっているものの、前年度比では</a:t>
          </a:r>
          <a:r>
            <a:rPr kumimoji="1" lang="en-US" altLang="ja-JP" sz="1400">
              <a:latin typeface="ＭＳ ゴシック" pitchFamily="49" charset="-128"/>
              <a:ea typeface="ＭＳ ゴシック" pitchFamily="49" charset="-128"/>
            </a:rPr>
            <a:t>864</a:t>
          </a:r>
          <a:r>
            <a:rPr kumimoji="1" lang="ja-JP" altLang="en-US" sz="1400">
              <a:latin typeface="ＭＳ ゴシック" pitchFamily="49" charset="-128"/>
              <a:ea typeface="ＭＳ ゴシック" pitchFamily="49" charset="-128"/>
            </a:rPr>
            <a:t>百万円増加している。要因としては公債費以外の都市計画事業費が増加したことによる都市計画税の公債費への充当額の減により、充当可能財源等のうちの充当可能特定歳入が前年度比で</a:t>
          </a:r>
          <a:r>
            <a:rPr kumimoji="1" lang="en-US" altLang="ja-JP" sz="1400">
              <a:latin typeface="ＭＳ ゴシック" pitchFamily="49" charset="-128"/>
              <a:ea typeface="ＭＳ ゴシック" pitchFamily="49" charset="-128"/>
            </a:rPr>
            <a:t>1,000</a:t>
          </a:r>
          <a:r>
            <a:rPr kumimoji="1" lang="ja-JP" altLang="en-US" sz="1400">
              <a:latin typeface="ＭＳ ゴシック" pitchFamily="49" charset="-128"/>
              <a:ea typeface="ＭＳ ゴシック" pitchFamily="49" charset="-128"/>
            </a:rPr>
            <a:t>百万円減少したことなどが挙げられる。今後についても、新庁舎整備や老朽化した施設の改修等により、一般会計等に係る地方債の現在高などについては大きく増加することが見込まれるため、より一層事業実施の適正化を図るとともに、交付税措置のある地方債の活用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埼玉県富士見市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年度の基金残高合計は普通会計ベースで約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億円であり、前年度比で約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・これは、財政調整基金の取り崩しがあったものの、新庁舎整備に向けて、新庁舎整備基金を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億円積み立てたことが要因である。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・財政調整基金については、「健全な財政運営に関する条例」に基づき設定した財政運営判断指標の目標を達成できるよう、基金の取り崩しに留意する。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・その他特定目的基金については、新庁舎整備基金において計画的な積み立てを行い、今後予定している新庁舎整備の財源を適切に確保する。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・公共施設整備基金：公共施設の整備に充てるため、施設の大規模修繕等の財源に充当するもの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・新庁舎整備基金：新庁舎の整備に必要な経費の財源に充当するもの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・緑地保全基金：市内の緑地の保全を図るため、緑の散歩道の整備等の財源に充当するもの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・まちづくり寄附基金：子どもを育むまちづくりのための事業など、条例で定める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事業の財源に充当するもの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・産業振興基金：市内の産業の振興に関する施策の推進に必要な経費の財源に充当するもの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・新庁舎整備基金：新庁舎整備に係る事業費の財源を確保するため、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・まちづくり寄附基金：ふるさと納税により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万円積み立てたものの、まちづくりのための事業に活用したことで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・産業振興基金：産業振興に係る事業費の財源を確保するため、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・新庁舎整備に向けて令和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年度に新庁舎整備基金を新設した。新庁舎整備が本格化する前に必要な財源を確保するために、計画的に積み立てを実施する。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・公共施設の老朽化に伴う改修や長寿命化等の更新に対し、必要な財源を捻出するために公共施設整備基金を充てていく。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年度の財政調整基金残高は約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億円であり、前年度比で約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・これは、人件費や扶助費等の義務的経費の増などによる財源不足のため行った財政調整基金の取り崩しが、令和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年度における決算剰余金のうちの財政調整基金編入額を上回ったことによる。（「財政調整基金条例」に基づき、令和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年度財政調整基金に編入するため）。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・「健全な財政運営に関する条例」に基づき設定した財政運営判断指標における本市の財政運営目標は、財政調整基金の残高を標準財政規模の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以上と設定している。景気後退による市税収入の減や大規模災害の発生などの不測の事態に備えるため、今後も健全な財政運営ができるよう無駄な経常経費の削減に努めていく。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c r="B2" s="182" t="s">
        <v>77</v>
      </c>
      <c r="C2" s="182"/>
      <c r="D2" s="183"/>
    </row>
    <row r="3" spans="1:119" ht="18.75" customHeight="1" thickBot="1">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40961534</v>
      </c>
      <c r="BO4" s="449"/>
      <c r="BP4" s="449"/>
      <c r="BQ4" s="449"/>
      <c r="BR4" s="449"/>
      <c r="BS4" s="449"/>
      <c r="BT4" s="449"/>
      <c r="BU4" s="450"/>
      <c r="BV4" s="448">
        <v>41708606</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3.5</v>
      </c>
      <c r="CU4" s="589"/>
      <c r="CV4" s="589"/>
      <c r="CW4" s="589"/>
      <c r="CX4" s="589"/>
      <c r="CY4" s="589"/>
      <c r="CZ4" s="589"/>
      <c r="DA4" s="590"/>
      <c r="DB4" s="588">
        <v>4.0999999999999996</v>
      </c>
      <c r="DC4" s="589"/>
      <c r="DD4" s="589"/>
      <c r="DE4" s="589"/>
      <c r="DF4" s="589"/>
      <c r="DG4" s="589"/>
      <c r="DH4" s="589"/>
      <c r="DI4" s="590"/>
    </row>
    <row r="5" spans="1:119" ht="18.75" customHeight="1">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39717445</v>
      </c>
      <c r="BO5" s="420"/>
      <c r="BP5" s="420"/>
      <c r="BQ5" s="420"/>
      <c r="BR5" s="420"/>
      <c r="BS5" s="420"/>
      <c r="BT5" s="420"/>
      <c r="BU5" s="421"/>
      <c r="BV5" s="419">
        <v>40601329</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93.9</v>
      </c>
      <c r="CU5" s="417"/>
      <c r="CV5" s="417"/>
      <c r="CW5" s="417"/>
      <c r="CX5" s="417"/>
      <c r="CY5" s="417"/>
      <c r="CZ5" s="417"/>
      <c r="DA5" s="418"/>
      <c r="DB5" s="416">
        <v>90.5</v>
      </c>
      <c r="DC5" s="417"/>
      <c r="DD5" s="417"/>
      <c r="DE5" s="417"/>
      <c r="DF5" s="417"/>
      <c r="DG5" s="417"/>
      <c r="DH5" s="417"/>
      <c r="DI5" s="418"/>
    </row>
    <row r="6" spans="1:119" ht="18.75" customHeight="1">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1244089</v>
      </c>
      <c r="BO6" s="420"/>
      <c r="BP6" s="420"/>
      <c r="BQ6" s="420"/>
      <c r="BR6" s="420"/>
      <c r="BS6" s="420"/>
      <c r="BT6" s="420"/>
      <c r="BU6" s="421"/>
      <c r="BV6" s="419">
        <v>1107277</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94.9</v>
      </c>
      <c r="CU6" s="563"/>
      <c r="CV6" s="563"/>
      <c r="CW6" s="563"/>
      <c r="CX6" s="563"/>
      <c r="CY6" s="563"/>
      <c r="CZ6" s="563"/>
      <c r="DA6" s="564"/>
      <c r="DB6" s="562">
        <v>92.6</v>
      </c>
      <c r="DC6" s="563"/>
      <c r="DD6" s="563"/>
      <c r="DE6" s="563"/>
      <c r="DF6" s="563"/>
      <c r="DG6" s="563"/>
      <c r="DH6" s="563"/>
      <c r="DI6" s="564"/>
    </row>
    <row r="7" spans="1:119" ht="18.75" customHeight="1">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101</v>
      </c>
      <c r="AV7" s="478"/>
      <c r="AW7" s="478"/>
      <c r="AX7" s="478"/>
      <c r="AY7" s="433" t="s">
        <v>102</v>
      </c>
      <c r="AZ7" s="434"/>
      <c r="BA7" s="434"/>
      <c r="BB7" s="434"/>
      <c r="BC7" s="434"/>
      <c r="BD7" s="434"/>
      <c r="BE7" s="434"/>
      <c r="BF7" s="434"/>
      <c r="BG7" s="434"/>
      <c r="BH7" s="434"/>
      <c r="BI7" s="434"/>
      <c r="BJ7" s="434"/>
      <c r="BK7" s="434"/>
      <c r="BL7" s="434"/>
      <c r="BM7" s="435"/>
      <c r="BN7" s="419">
        <v>458727</v>
      </c>
      <c r="BO7" s="420"/>
      <c r="BP7" s="420"/>
      <c r="BQ7" s="420"/>
      <c r="BR7" s="420"/>
      <c r="BS7" s="420"/>
      <c r="BT7" s="420"/>
      <c r="BU7" s="421"/>
      <c r="BV7" s="419">
        <v>215051</v>
      </c>
      <c r="BW7" s="420"/>
      <c r="BX7" s="420"/>
      <c r="BY7" s="420"/>
      <c r="BZ7" s="420"/>
      <c r="CA7" s="420"/>
      <c r="CB7" s="420"/>
      <c r="CC7" s="421"/>
      <c r="CD7" s="459" t="s">
        <v>103</v>
      </c>
      <c r="CE7" s="379"/>
      <c r="CF7" s="379"/>
      <c r="CG7" s="379"/>
      <c r="CH7" s="379"/>
      <c r="CI7" s="379"/>
      <c r="CJ7" s="379"/>
      <c r="CK7" s="379"/>
      <c r="CL7" s="379"/>
      <c r="CM7" s="379"/>
      <c r="CN7" s="379"/>
      <c r="CO7" s="379"/>
      <c r="CP7" s="379"/>
      <c r="CQ7" s="379"/>
      <c r="CR7" s="379"/>
      <c r="CS7" s="460"/>
      <c r="CT7" s="419">
        <v>22405999</v>
      </c>
      <c r="CU7" s="420"/>
      <c r="CV7" s="420"/>
      <c r="CW7" s="420"/>
      <c r="CX7" s="420"/>
      <c r="CY7" s="420"/>
      <c r="CZ7" s="420"/>
      <c r="DA7" s="421"/>
      <c r="DB7" s="419">
        <v>21863712</v>
      </c>
      <c r="DC7" s="420"/>
      <c r="DD7" s="420"/>
      <c r="DE7" s="420"/>
      <c r="DF7" s="420"/>
      <c r="DG7" s="420"/>
      <c r="DH7" s="420"/>
      <c r="DI7" s="421"/>
    </row>
    <row r="8" spans="1:119" ht="18.75" customHeight="1" thickBot="1">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104</v>
      </c>
      <c r="AN8" s="376"/>
      <c r="AO8" s="376"/>
      <c r="AP8" s="376"/>
      <c r="AQ8" s="376"/>
      <c r="AR8" s="376"/>
      <c r="AS8" s="376"/>
      <c r="AT8" s="377"/>
      <c r="AU8" s="477" t="s">
        <v>90</v>
      </c>
      <c r="AV8" s="478"/>
      <c r="AW8" s="478"/>
      <c r="AX8" s="478"/>
      <c r="AY8" s="433" t="s">
        <v>105</v>
      </c>
      <c r="AZ8" s="434"/>
      <c r="BA8" s="434"/>
      <c r="BB8" s="434"/>
      <c r="BC8" s="434"/>
      <c r="BD8" s="434"/>
      <c r="BE8" s="434"/>
      <c r="BF8" s="434"/>
      <c r="BG8" s="434"/>
      <c r="BH8" s="434"/>
      <c r="BI8" s="434"/>
      <c r="BJ8" s="434"/>
      <c r="BK8" s="434"/>
      <c r="BL8" s="434"/>
      <c r="BM8" s="435"/>
      <c r="BN8" s="419">
        <v>785362</v>
      </c>
      <c r="BO8" s="420"/>
      <c r="BP8" s="420"/>
      <c r="BQ8" s="420"/>
      <c r="BR8" s="420"/>
      <c r="BS8" s="420"/>
      <c r="BT8" s="420"/>
      <c r="BU8" s="421"/>
      <c r="BV8" s="419">
        <v>892226</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0.78</v>
      </c>
      <c r="CU8" s="523"/>
      <c r="CV8" s="523"/>
      <c r="CW8" s="523"/>
      <c r="CX8" s="523"/>
      <c r="CY8" s="523"/>
      <c r="CZ8" s="523"/>
      <c r="DA8" s="524"/>
      <c r="DB8" s="522">
        <v>0.8</v>
      </c>
      <c r="DC8" s="523"/>
      <c r="DD8" s="523"/>
      <c r="DE8" s="523"/>
      <c r="DF8" s="523"/>
      <c r="DG8" s="523"/>
      <c r="DH8" s="523"/>
      <c r="DI8" s="524"/>
    </row>
    <row r="9" spans="1:119" ht="18.75" customHeight="1" thickBot="1">
      <c r="A9" s="181"/>
      <c r="B9" s="551" t="s">
        <v>107</v>
      </c>
      <c r="C9" s="552"/>
      <c r="D9" s="552"/>
      <c r="E9" s="552"/>
      <c r="F9" s="552"/>
      <c r="G9" s="552"/>
      <c r="H9" s="552"/>
      <c r="I9" s="552"/>
      <c r="J9" s="552"/>
      <c r="K9" s="470"/>
      <c r="L9" s="553" t="s">
        <v>108</v>
      </c>
      <c r="M9" s="554"/>
      <c r="N9" s="554"/>
      <c r="O9" s="554"/>
      <c r="P9" s="554"/>
      <c r="Q9" s="555"/>
      <c r="R9" s="556">
        <v>111859</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-106864</v>
      </c>
      <c r="BO9" s="420"/>
      <c r="BP9" s="420"/>
      <c r="BQ9" s="420"/>
      <c r="BR9" s="420"/>
      <c r="BS9" s="420"/>
      <c r="BT9" s="420"/>
      <c r="BU9" s="421"/>
      <c r="BV9" s="419">
        <v>-616728</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10.199999999999999</v>
      </c>
      <c r="CU9" s="417"/>
      <c r="CV9" s="417"/>
      <c r="CW9" s="417"/>
      <c r="CX9" s="417"/>
      <c r="CY9" s="417"/>
      <c r="CZ9" s="417"/>
      <c r="DA9" s="418"/>
      <c r="DB9" s="416">
        <v>10.6</v>
      </c>
      <c r="DC9" s="417"/>
      <c r="DD9" s="417"/>
      <c r="DE9" s="417"/>
      <c r="DF9" s="417"/>
      <c r="DG9" s="417"/>
      <c r="DH9" s="417"/>
      <c r="DI9" s="418"/>
    </row>
    <row r="10" spans="1:119" ht="18.75" customHeight="1" thickBot="1">
      <c r="A10" s="181"/>
      <c r="B10" s="551"/>
      <c r="C10" s="552"/>
      <c r="D10" s="552"/>
      <c r="E10" s="552"/>
      <c r="F10" s="552"/>
      <c r="G10" s="552"/>
      <c r="H10" s="552"/>
      <c r="I10" s="552"/>
      <c r="J10" s="552"/>
      <c r="K10" s="470"/>
      <c r="L10" s="375" t="s">
        <v>113</v>
      </c>
      <c r="M10" s="376"/>
      <c r="N10" s="376"/>
      <c r="O10" s="376"/>
      <c r="P10" s="376"/>
      <c r="Q10" s="377"/>
      <c r="R10" s="372">
        <v>108102</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1692</v>
      </c>
      <c r="BO10" s="420"/>
      <c r="BP10" s="420"/>
      <c r="BQ10" s="420"/>
      <c r="BR10" s="420"/>
      <c r="BS10" s="420"/>
      <c r="BT10" s="420"/>
      <c r="BU10" s="421"/>
      <c r="BV10" s="419">
        <v>751</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c r="A12" s="181"/>
      <c r="B12" s="525" t="s">
        <v>123</v>
      </c>
      <c r="C12" s="526"/>
      <c r="D12" s="526"/>
      <c r="E12" s="526"/>
      <c r="F12" s="526"/>
      <c r="G12" s="526"/>
      <c r="H12" s="526"/>
      <c r="I12" s="526"/>
      <c r="J12" s="526"/>
      <c r="K12" s="527"/>
      <c r="L12" s="534" t="s">
        <v>124</v>
      </c>
      <c r="M12" s="535"/>
      <c r="N12" s="535"/>
      <c r="O12" s="535"/>
      <c r="P12" s="535"/>
      <c r="Q12" s="536"/>
      <c r="R12" s="537">
        <v>113145</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800000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c r="A13" s="181"/>
      <c r="B13" s="528"/>
      <c r="C13" s="529"/>
      <c r="D13" s="529"/>
      <c r="E13" s="529"/>
      <c r="F13" s="529"/>
      <c r="G13" s="529"/>
      <c r="H13" s="529"/>
      <c r="I13" s="529"/>
      <c r="J13" s="529"/>
      <c r="K13" s="530"/>
      <c r="L13" s="190"/>
      <c r="M13" s="503" t="s">
        <v>130</v>
      </c>
      <c r="N13" s="504"/>
      <c r="O13" s="504"/>
      <c r="P13" s="504"/>
      <c r="Q13" s="505"/>
      <c r="R13" s="506">
        <v>109937</v>
      </c>
      <c r="S13" s="507"/>
      <c r="T13" s="507"/>
      <c r="U13" s="507"/>
      <c r="V13" s="508"/>
      <c r="W13" s="509" t="s">
        <v>131</v>
      </c>
      <c r="X13" s="405"/>
      <c r="Y13" s="405"/>
      <c r="Z13" s="405"/>
      <c r="AA13" s="405"/>
      <c r="AB13" s="406"/>
      <c r="AC13" s="372">
        <v>683</v>
      </c>
      <c r="AD13" s="373"/>
      <c r="AE13" s="373"/>
      <c r="AF13" s="373"/>
      <c r="AG13" s="374"/>
      <c r="AH13" s="372">
        <v>675</v>
      </c>
      <c r="AI13" s="373"/>
      <c r="AJ13" s="373"/>
      <c r="AK13" s="373"/>
      <c r="AL13" s="432"/>
      <c r="AM13" s="476" t="s">
        <v>132</v>
      </c>
      <c r="AN13" s="376"/>
      <c r="AO13" s="376"/>
      <c r="AP13" s="376"/>
      <c r="AQ13" s="376"/>
      <c r="AR13" s="376"/>
      <c r="AS13" s="376"/>
      <c r="AT13" s="377"/>
      <c r="AU13" s="477" t="s">
        <v>101</v>
      </c>
      <c r="AV13" s="478"/>
      <c r="AW13" s="478"/>
      <c r="AX13" s="478"/>
      <c r="AY13" s="433" t="s">
        <v>133</v>
      </c>
      <c r="AZ13" s="434"/>
      <c r="BA13" s="434"/>
      <c r="BB13" s="434"/>
      <c r="BC13" s="434"/>
      <c r="BD13" s="434"/>
      <c r="BE13" s="434"/>
      <c r="BF13" s="434"/>
      <c r="BG13" s="434"/>
      <c r="BH13" s="434"/>
      <c r="BI13" s="434"/>
      <c r="BJ13" s="434"/>
      <c r="BK13" s="434"/>
      <c r="BL13" s="434"/>
      <c r="BM13" s="435"/>
      <c r="BN13" s="419">
        <v>-905172</v>
      </c>
      <c r="BO13" s="420"/>
      <c r="BP13" s="420"/>
      <c r="BQ13" s="420"/>
      <c r="BR13" s="420"/>
      <c r="BS13" s="420"/>
      <c r="BT13" s="420"/>
      <c r="BU13" s="421"/>
      <c r="BV13" s="419">
        <v>-615977</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3</v>
      </c>
      <c r="CU13" s="417"/>
      <c r="CV13" s="417"/>
      <c r="CW13" s="417"/>
      <c r="CX13" s="417"/>
      <c r="CY13" s="417"/>
      <c r="CZ13" s="417"/>
      <c r="DA13" s="418"/>
      <c r="DB13" s="416">
        <v>2.5</v>
      </c>
      <c r="DC13" s="417"/>
      <c r="DD13" s="417"/>
      <c r="DE13" s="417"/>
      <c r="DF13" s="417"/>
      <c r="DG13" s="417"/>
      <c r="DH13" s="417"/>
      <c r="DI13" s="418"/>
    </row>
    <row r="14" spans="1:119" ht="18.75" customHeight="1" thickBot="1">
      <c r="A14" s="181"/>
      <c r="B14" s="528"/>
      <c r="C14" s="529"/>
      <c r="D14" s="529"/>
      <c r="E14" s="529"/>
      <c r="F14" s="529"/>
      <c r="G14" s="529"/>
      <c r="H14" s="529"/>
      <c r="I14" s="529"/>
      <c r="J14" s="529"/>
      <c r="K14" s="530"/>
      <c r="L14" s="493" t="s">
        <v>135</v>
      </c>
      <c r="M14" s="546"/>
      <c r="N14" s="546"/>
      <c r="O14" s="546"/>
      <c r="P14" s="546"/>
      <c r="Q14" s="547"/>
      <c r="R14" s="506">
        <v>112839</v>
      </c>
      <c r="S14" s="507"/>
      <c r="T14" s="507"/>
      <c r="U14" s="507"/>
      <c r="V14" s="508"/>
      <c r="W14" s="510"/>
      <c r="X14" s="408"/>
      <c r="Y14" s="408"/>
      <c r="Z14" s="408"/>
      <c r="AA14" s="408"/>
      <c r="AB14" s="409"/>
      <c r="AC14" s="499">
        <v>1.4</v>
      </c>
      <c r="AD14" s="500"/>
      <c r="AE14" s="500"/>
      <c r="AF14" s="500"/>
      <c r="AG14" s="501"/>
      <c r="AH14" s="499">
        <v>1.4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c r="A15" s="181"/>
      <c r="B15" s="528"/>
      <c r="C15" s="529"/>
      <c r="D15" s="529"/>
      <c r="E15" s="529"/>
      <c r="F15" s="529"/>
      <c r="G15" s="529"/>
      <c r="H15" s="529"/>
      <c r="I15" s="529"/>
      <c r="J15" s="529"/>
      <c r="K15" s="530"/>
      <c r="L15" s="190"/>
      <c r="M15" s="503" t="s">
        <v>130</v>
      </c>
      <c r="N15" s="504"/>
      <c r="O15" s="504"/>
      <c r="P15" s="504"/>
      <c r="Q15" s="505"/>
      <c r="R15" s="506">
        <v>109953</v>
      </c>
      <c r="S15" s="507"/>
      <c r="T15" s="507"/>
      <c r="U15" s="507"/>
      <c r="V15" s="508"/>
      <c r="W15" s="509" t="s">
        <v>137</v>
      </c>
      <c r="X15" s="405"/>
      <c r="Y15" s="405"/>
      <c r="Z15" s="405"/>
      <c r="AA15" s="405"/>
      <c r="AB15" s="406"/>
      <c r="AC15" s="372">
        <v>9971</v>
      </c>
      <c r="AD15" s="373"/>
      <c r="AE15" s="373"/>
      <c r="AF15" s="373"/>
      <c r="AG15" s="374"/>
      <c r="AH15" s="372">
        <v>10894</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14296280</v>
      </c>
      <c r="BO15" s="449"/>
      <c r="BP15" s="449"/>
      <c r="BQ15" s="449"/>
      <c r="BR15" s="449"/>
      <c r="BS15" s="449"/>
      <c r="BT15" s="449"/>
      <c r="BU15" s="450"/>
      <c r="BV15" s="448">
        <v>13885467</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20.399999999999999</v>
      </c>
      <c r="AD16" s="500"/>
      <c r="AE16" s="500"/>
      <c r="AF16" s="500"/>
      <c r="AG16" s="501"/>
      <c r="AH16" s="499">
        <v>22.9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18315895</v>
      </c>
      <c r="BO16" s="420"/>
      <c r="BP16" s="420"/>
      <c r="BQ16" s="420"/>
      <c r="BR16" s="420"/>
      <c r="BS16" s="420"/>
      <c r="BT16" s="420"/>
      <c r="BU16" s="421"/>
      <c r="BV16" s="419">
        <v>17591437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38227</v>
      </c>
      <c r="AD17" s="373"/>
      <c r="AE17" s="373"/>
      <c r="AF17" s="373"/>
      <c r="AG17" s="374"/>
      <c r="AH17" s="372">
        <v>36079</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18147595</v>
      </c>
      <c r="BO17" s="420"/>
      <c r="BP17" s="420"/>
      <c r="BQ17" s="420"/>
      <c r="BR17" s="420"/>
      <c r="BS17" s="420"/>
      <c r="BT17" s="420"/>
      <c r="BU17" s="421"/>
      <c r="BV17" s="419">
        <v>17638443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c r="A18" s="181"/>
      <c r="B18" s="469" t="s">
        <v>147</v>
      </c>
      <c r="C18" s="470"/>
      <c r="D18" s="470"/>
      <c r="E18" s="471"/>
      <c r="F18" s="471"/>
      <c r="G18" s="471"/>
      <c r="H18" s="471"/>
      <c r="I18" s="471"/>
      <c r="J18" s="471"/>
      <c r="K18" s="471"/>
      <c r="L18" s="472">
        <v>19.77</v>
      </c>
      <c r="M18" s="472"/>
      <c r="N18" s="472"/>
      <c r="O18" s="472"/>
      <c r="P18" s="472"/>
      <c r="Q18" s="472"/>
      <c r="R18" s="473"/>
      <c r="S18" s="473"/>
      <c r="T18" s="473"/>
      <c r="U18" s="473"/>
      <c r="V18" s="474"/>
      <c r="W18" s="490"/>
      <c r="X18" s="491"/>
      <c r="Y18" s="491"/>
      <c r="Z18" s="491"/>
      <c r="AA18" s="491"/>
      <c r="AB18" s="515"/>
      <c r="AC18" s="389">
        <v>78.2</v>
      </c>
      <c r="AD18" s="390"/>
      <c r="AE18" s="390"/>
      <c r="AF18" s="390"/>
      <c r="AG18" s="475"/>
      <c r="AH18" s="389">
        <v>75.7</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21421462</v>
      </c>
      <c r="BO18" s="420"/>
      <c r="BP18" s="420"/>
      <c r="BQ18" s="420"/>
      <c r="BR18" s="420"/>
      <c r="BS18" s="420"/>
      <c r="BT18" s="420"/>
      <c r="BU18" s="421"/>
      <c r="BV18" s="419">
        <v>20301128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c r="A19" s="181"/>
      <c r="B19" s="469" t="s">
        <v>149</v>
      </c>
      <c r="C19" s="470"/>
      <c r="D19" s="470"/>
      <c r="E19" s="471"/>
      <c r="F19" s="471"/>
      <c r="G19" s="471"/>
      <c r="H19" s="471"/>
      <c r="I19" s="471"/>
      <c r="J19" s="471"/>
      <c r="K19" s="471"/>
      <c r="L19" s="479">
        <v>5658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27079080</v>
      </c>
      <c r="BO19" s="420"/>
      <c r="BP19" s="420"/>
      <c r="BQ19" s="420"/>
      <c r="BR19" s="420"/>
      <c r="BS19" s="420"/>
      <c r="BT19" s="420"/>
      <c r="BU19" s="421"/>
      <c r="BV19" s="419">
        <v>26131539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c r="A20" s="181"/>
      <c r="B20" s="469" t="s">
        <v>151</v>
      </c>
      <c r="C20" s="470"/>
      <c r="D20" s="470"/>
      <c r="E20" s="471"/>
      <c r="F20" s="471"/>
      <c r="G20" s="471"/>
      <c r="H20" s="471"/>
      <c r="I20" s="471"/>
      <c r="J20" s="471"/>
      <c r="K20" s="471"/>
      <c r="L20" s="479">
        <v>50979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24045676</v>
      </c>
      <c r="BO22" s="449"/>
      <c r="BP22" s="449"/>
      <c r="BQ22" s="449"/>
      <c r="BR22" s="449"/>
      <c r="BS22" s="449"/>
      <c r="BT22" s="449"/>
      <c r="BU22" s="450"/>
      <c r="BV22" s="448">
        <v>24766479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16818830</v>
      </c>
      <c r="BO23" s="420"/>
      <c r="BP23" s="420"/>
      <c r="BQ23" s="420"/>
      <c r="BR23" s="420"/>
      <c r="BS23" s="420"/>
      <c r="BT23" s="420"/>
      <c r="BU23" s="421"/>
      <c r="BV23" s="419">
        <v>17644683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c r="A24" s="181"/>
      <c r="B24" s="398"/>
      <c r="C24" s="399"/>
      <c r="D24" s="400"/>
      <c r="E24" s="375" t="s">
        <v>161</v>
      </c>
      <c r="F24" s="376"/>
      <c r="G24" s="376"/>
      <c r="H24" s="376"/>
      <c r="I24" s="376"/>
      <c r="J24" s="376"/>
      <c r="K24" s="377"/>
      <c r="L24" s="372">
        <v>1</v>
      </c>
      <c r="M24" s="373"/>
      <c r="N24" s="373"/>
      <c r="O24" s="373"/>
      <c r="P24" s="374"/>
      <c r="Q24" s="372">
        <v>9110</v>
      </c>
      <c r="R24" s="373"/>
      <c r="S24" s="373"/>
      <c r="T24" s="373"/>
      <c r="U24" s="373"/>
      <c r="V24" s="374"/>
      <c r="W24" s="462"/>
      <c r="X24" s="399"/>
      <c r="Y24" s="400"/>
      <c r="Z24" s="375" t="s">
        <v>162</v>
      </c>
      <c r="AA24" s="376"/>
      <c r="AB24" s="376"/>
      <c r="AC24" s="376"/>
      <c r="AD24" s="376"/>
      <c r="AE24" s="376"/>
      <c r="AF24" s="376"/>
      <c r="AG24" s="377"/>
      <c r="AH24" s="372">
        <v>542</v>
      </c>
      <c r="AI24" s="373"/>
      <c r="AJ24" s="373"/>
      <c r="AK24" s="373"/>
      <c r="AL24" s="374"/>
      <c r="AM24" s="372">
        <v>1648222</v>
      </c>
      <c r="AN24" s="373"/>
      <c r="AO24" s="373"/>
      <c r="AP24" s="373"/>
      <c r="AQ24" s="373"/>
      <c r="AR24" s="374"/>
      <c r="AS24" s="372">
        <v>3041</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12418589</v>
      </c>
      <c r="BO24" s="420"/>
      <c r="BP24" s="420"/>
      <c r="BQ24" s="420"/>
      <c r="BR24" s="420"/>
      <c r="BS24" s="420"/>
      <c r="BT24" s="420"/>
      <c r="BU24" s="421"/>
      <c r="BV24" s="419">
        <v>12190702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c r="A25" s="181"/>
      <c r="B25" s="398"/>
      <c r="C25" s="399"/>
      <c r="D25" s="400"/>
      <c r="E25" s="375" t="s">
        <v>164</v>
      </c>
      <c r="F25" s="376"/>
      <c r="G25" s="376"/>
      <c r="H25" s="376"/>
      <c r="I25" s="376"/>
      <c r="J25" s="376"/>
      <c r="K25" s="377"/>
      <c r="L25" s="372">
        <v>1</v>
      </c>
      <c r="M25" s="373"/>
      <c r="N25" s="373"/>
      <c r="O25" s="373"/>
      <c r="P25" s="374"/>
      <c r="Q25" s="372">
        <v>7760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6237564</v>
      </c>
      <c r="BO25" s="449"/>
      <c r="BP25" s="449"/>
      <c r="BQ25" s="449"/>
      <c r="BR25" s="449"/>
      <c r="BS25" s="449"/>
      <c r="BT25" s="449"/>
      <c r="BU25" s="450"/>
      <c r="BV25" s="448">
        <v>2453240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c r="A26" s="181"/>
      <c r="B26" s="398"/>
      <c r="C26" s="399"/>
      <c r="D26" s="400"/>
      <c r="E26" s="375" t="s">
        <v>167</v>
      </c>
      <c r="F26" s="376"/>
      <c r="G26" s="376"/>
      <c r="H26" s="376"/>
      <c r="I26" s="376"/>
      <c r="J26" s="376"/>
      <c r="K26" s="377"/>
      <c r="L26" s="372">
        <v>1</v>
      </c>
      <c r="M26" s="373"/>
      <c r="N26" s="373"/>
      <c r="O26" s="373"/>
      <c r="P26" s="374"/>
      <c r="Q26" s="372">
        <v>7200</v>
      </c>
      <c r="R26" s="373"/>
      <c r="S26" s="373"/>
      <c r="T26" s="373"/>
      <c r="U26" s="373"/>
      <c r="V26" s="374"/>
      <c r="W26" s="462"/>
      <c r="X26" s="399"/>
      <c r="Y26" s="400"/>
      <c r="Z26" s="375" t="s">
        <v>168</v>
      </c>
      <c r="AA26" s="430"/>
      <c r="AB26" s="430"/>
      <c r="AC26" s="430"/>
      <c r="AD26" s="430"/>
      <c r="AE26" s="430"/>
      <c r="AF26" s="430"/>
      <c r="AG26" s="431"/>
      <c r="AH26" s="372">
        <v>12</v>
      </c>
      <c r="AI26" s="373"/>
      <c r="AJ26" s="373"/>
      <c r="AK26" s="373"/>
      <c r="AL26" s="374"/>
      <c r="AM26" s="372">
        <v>40524</v>
      </c>
      <c r="AN26" s="373"/>
      <c r="AO26" s="373"/>
      <c r="AP26" s="373"/>
      <c r="AQ26" s="373"/>
      <c r="AR26" s="374"/>
      <c r="AS26" s="372">
        <v>3377</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c r="A27" s="181"/>
      <c r="B27" s="398"/>
      <c r="C27" s="399"/>
      <c r="D27" s="400"/>
      <c r="E27" s="375" t="s">
        <v>170</v>
      </c>
      <c r="F27" s="376"/>
      <c r="G27" s="376"/>
      <c r="H27" s="376"/>
      <c r="I27" s="376"/>
      <c r="J27" s="376"/>
      <c r="K27" s="377"/>
      <c r="L27" s="372">
        <v>1</v>
      </c>
      <c r="M27" s="373"/>
      <c r="N27" s="373"/>
      <c r="O27" s="373"/>
      <c r="P27" s="374"/>
      <c r="Q27" s="372">
        <v>4500</v>
      </c>
      <c r="R27" s="373"/>
      <c r="S27" s="373"/>
      <c r="T27" s="373"/>
      <c r="U27" s="373"/>
      <c r="V27" s="374"/>
      <c r="W27" s="462"/>
      <c r="X27" s="399"/>
      <c r="Y27" s="400"/>
      <c r="Z27" s="375" t="s">
        <v>171</v>
      </c>
      <c r="AA27" s="376"/>
      <c r="AB27" s="376"/>
      <c r="AC27" s="376"/>
      <c r="AD27" s="376"/>
      <c r="AE27" s="376"/>
      <c r="AF27" s="376"/>
      <c r="AG27" s="377"/>
      <c r="AH27" s="372">
        <v>16</v>
      </c>
      <c r="AI27" s="373"/>
      <c r="AJ27" s="373"/>
      <c r="AK27" s="373"/>
      <c r="AL27" s="374"/>
      <c r="AM27" s="372">
        <v>57456</v>
      </c>
      <c r="AN27" s="373"/>
      <c r="AO27" s="373"/>
      <c r="AP27" s="373"/>
      <c r="AQ27" s="373"/>
      <c r="AR27" s="374"/>
      <c r="AS27" s="372">
        <v>3591</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c r="A28" s="181"/>
      <c r="B28" s="398"/>
      <c r="C28" s="399"/>
      <c r="D28" s="400"/>
      <c r="E28" s="375" t="s">
        <v>173</v>
      </c>
      <c r="F28" s="376"/>
      <c r="G28" s="376"/>
      <c r="H28" s="376"/>
      <c r="I28" s="376"/>
      <c r="J28" s="376"/>
      <c r="K28" s="377"/>
      <c r="L28" s="372">
        <v>1</v>
      </c>
      <c r="M28" s="373"/>
      <c r="N28" s="373"/>
      <c r="O28" s="373"/>
      <c r="P28" s="374"/>
      <c r="Q28" s="372">
        <v>4000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4865245</v>
      </c>
      <c r="BO28" s="449"/>
      <c r="BP28" s="449"/>
      <c r="BQ28" s="449"/>
      <c r="BR28" s="449"/>
      <c r="BS28" s="449"/>
      <c r="BT28" s="449"/>
      <c r="BU28" s="450"/>
      <c r="BV28" s="448">
        <v>5219440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c r="A29" s="181"/>
      <c r="B29" s="398"/>
      <c r="C29" s="399"/>
      <c r="D29" s="400"/>
      <c r="E29" s="375" t="s">
        <v>176</v>
      </c>
      <c r="F29" s="376"/>
      <c r="G29" s="376"/>
      <c r="H29" s="376"/>
      <c r="I29" s="376"/>
      <c r="J29" s="376"/>
      <c r="K29" s="377"/>
      <c r="L29" s="372">
        <v>19</v>
      </c>
      <c r="M29" s="373"/>
      <c r="N29" s="373"/>
      <c r="O29" s="373"/>
      <c r="P29" s="374"/>
      <c r="Q29" s="372">
        <v>3790</v>
      </c>
      <c r="R29" s="373"/>
      <c r="S29" s="373"/>
      <c r="T29" s="373"/>
      <c r="U29" s="373"/>
      <c r="V29" s="374"/>
      <c r="W29" s="463"/>
      <c r="X29" s="464"/>
      <c r="Y29" s="465"/>
      <c r="Z29" s="375" t="s">
        <v>177</v>
      </c>
      <c r="AA29" s="376"/>
      <c r="AB29" s="376"/>
      <c r="AC29" s="376"/>
      <c r="AD29" s="376"/>
      <c r="AE29" s="376"/>
      <c r="AF29" s="376"/>
      <c r="AG29" s="377"/>
      <c r="AH29" s="372">
        <v>558</v>
      </c>
      <c r="AI29" s="373"/>
      <c r="AJ29" s="373"/>
      <c r="AK29" s="373"/>
      <c r="AL29" s="374"/>
      <c r="AM29" s="372">
        <v>1705678</v>
      </c>
      <c r="AN29" s="373"/>
      <c r="AO29" s="373"/>
      <c r="AP29" s="373"/>
      <c r="AQ29" s="373"/>
      <c r="AR29" s="374"/>
      <c r="AS29" s="372">
        <v>3057</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t="s">
        <v>122</v>
      </c>
      <c r="BO29" s="420"/>
      <c r="BP29" s="420"/>
      <c r="BQ29" s="420"/>
      <c r="BR29" s="420"/>
      <c r="BS29" s="420"/>
      <c r="BT29" s="420"/>
      <c r="BU29" s="421"/>
      <c r="BV29" s="419" t="s">
        <v>122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98.5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4589243</v>
      </c>
      <c r="BO30" s="454"/>
      <c r="BP30" s="454"/>
      <c r="BQ30" s="454"/>
      <c r="BR30" s="454"/>
      <c r="BS30" s="454"/>
      <c r="BT30" s="454"/>
      <c r="BU30" s="455"/>
      <c r="BV30" s="453">
        <v>4072529</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国民健康保険特別会計（事業勘定）</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志木地区衛生組合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公益財団法人キラリ財団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c r="A35" s="181"/>
      <c r="B35" s="205"/>
      <c r="C35" s="367">
        <f>IF(E35="","",C34+1)</f>
        <v>2</v>
      </c>
      <c r="D35" s="367"/>
      <c r="E35" s="368" t="str">
        <f>IF('各会計、関係団体の財政状況及び健全化判断比率'!B8="","",'各会計、関係団体の財政状況及び健全化判断比率'!B8)</f>
        <v>鶴瀬駅西口土地区画整理事業特別会計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入間東部地区事務組合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c r="A36" s="181"/>
      <c r="B36" s="205"/>
      <c r="C36" s="367">
        <f>IF(E36="","",C35+1)</f>
        <v>3</v>
      </c>
      <c r="D36" s="367"/>
      <c r="E36" s="368" t="str">
        <f>IF('各会計、関係団体の財政状況及び健全化判断比率'!B9="","",'各会計、関係団体の財政状況及び健全化判断比率'!B9)</f>
        <v>鶴瀬駅東口土地区画整理事業特別会計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埼玉県後期高齢者医療広域連合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埼玉県後期高齢者医療広域連合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埼玉県市町村総合事務組合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埼玉県市町村総合事務組合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彩の国さいたま人づくり広域連合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row r="55" spans="5:113"/>
    <row r="56" spans="5:113"/>
  </sheetData>
  <sheetProtection algorithmName="SHA-512" hashValue="GC70kpvk9LgibvLhJa8kgi281CBFzmGNhW49WkZqyfL7qhLhTCRZSg0safdb0etKs5EUJzXptB7p8U9pVI9ptw==" saltValue="OwJldYng4TT4nYLnljDiM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55" zoomScaleNormal="55"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c r="B5" s="679" t="s">
        <v>215</v>
      </c>
      <c r="C5" s="680"/>
      <c r="D5" s="680"/>
      <c r="E5" s="680"/>
      <c r="F5" s="680"/>
      <c r="G5" s="680"/>
      <c r="H5" s="680"/>
      <c r="I5" s="680"/>
      <c r="J5" s="680"/>
      <c r="K5" s="680"/>
      <c r="L5" s="680"/>
      <c r="M5" s="680"/>
      <c r="N5" s="680"/>
      <c r="O5" s="680"/>
      <c r="P5" s="680"/>
      <c r="Q5" s="681"/>
      <c r="R5" s="676">
        <v>16423777</v>
      </c>
      <c r="S5" s="677"/>
      <c r="T5" s="677"/>
      <c r="U5" s="677"/>
      <c r="V5" s="677"/>
      <c r="W5" s="677"/>
      <c r="X5" s="677"/>
      <c r="Y5" s="702"/>
      <c r="Z5" s="715">
        <v>40.1</v>
      </c>
      <c r="AA5" s="715"/>
      <c r="AB5" s="715"/>
      <c r="AC5" s="715"/>
      <c r="AD5" s="716">
        <v>15323715</v>
      </c>
      <c r="AE5" s="716"/>
      <c r="AF5" s="716"/>
      <c r="AG5" s="716"/>
      <c r="AH5" s="716"/>
      <c r="AI5" s="716"/>
      <c r="AJ5" s="716"/>
      <c r="AK5" s="716"/>
      <c r="AL5" s="703">
        <v>67.900000000000006</v>
      </c>
      <c r="AM5" s="685"/>
      <c r="AN5" s="685"/>
      <c r="AO5" s="704"/>
      <c r="AP5" s="679" t="s">
        <v>216</v>
      </c>
      <c r="AQ5" s="680"/>
      <c r="AR5" s="680"/>
      <c r="AS5" s="680"/>
      <c r="AT5" s="680"/>
      <c r="AU5" s="680"/>
      <c r="AV5" s="680"/>
      <c r="AW5" s="680"/>
      <c r="AX5" s="680"/>
      <c r="AY5" s="680"/>
      <c r="AZ5" s="680"/>
      <c r="BA5" s="680"/>
      <c r="BB5" s="680"/>
      <c r="BC5" s="680"/>
      <c r="BD5" s="680"/>
      <c r="BE5" s="680"/>
      <c r="BF5" s="681"/>
      <c r="BG5" s="621">
        <v>15323715</v>
      </c>
      <c r="BH5" s="622"/>
      <c r="BI5" s="622"/>
      <c r="BJ5" s="622"/>
      <c r="BK5" s="622"/>
      <c r="BL5" s="622"/>
      <c r="BM5" s="622"/>
      <c r="BN5" s="623"/>
      <c r="BO5" s="659">
        <v>93.3</v>
      </c>
      <c r="BP5" s="659"/>
      <c r="BQ5" s="659"/>
      <c r="BR5" s="659"/>
      <c r="BS5" s="660">
        <v>66584</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c r="B6" s="618" t="s">
        <v>220</v>
      </c>
      <c r="C6" s="619"/>
      <c r="D6" s="619"/>
      <c r="E6" s="619"/>
      <c r="F6" s="619"/>
      <c r="G6" s="619"/>
      <c r="H6" s="619"/>
      <c r="I6" s="619"/>
      <c r="J6" s="619"/>
      <c r="K6" s="619"/>
      <c r="L6" s="619"/>
      <c r="M6" s="619"/>
      <c r="N6" s="619"/>
      <c r="O6" s="619"/>
      <c r="P6" s="619"/>
      <c r="Q6" s="620"/>
      <c r="R6" s="621">
        <v>207913</v>
      </c>
      <c r="S6" s="622"/>
      <c r="T6" s="622"/>
      <c r="U6" s="622"/>
      <c r="V6" s="622"/>
      <c r="W6" s="622"/>
      <c r="X6" s="622"/>
      <c r="Y6" s="623"/>
      <c r="Z6" s="659">
        <v>0.5</v>
      </c>
      <c r="AA6" s="659"/>
      <c r="AB6" s="659"/>
      <c r="AC6" s="659"/>
      <c r="AD6" s="660">
        <v>207913</v>
      </c>
      <c r="AE6" s="660"/>
      <c r="AF6" s="660"/>
      <c r="AG6" s="660"/>
      <c r="AH6" s="660"/>
      <c r="AI6" s="660"/>
      <c r="AJ6" s="660"/>
      <c r="AK6" s="660"/>
      <c r="AL6" s="624">
        <v>0.9</v>
      </c>
      <c r="AM6" s="625"/>
      <c r="AN6" s="625"/>
      <c r="AO6" s="661"/>
      <c r="AP6" s="618" t="s">
        <v>221</v>
      </c>
      <c r="AQ6" s="619"/>
      <c r="AR6" s="619"/>
      <c r="AS6" s="619"/>
      <c r="AT6" s="619"/>
      <c r="AU6" s="619"/>
      <c r="AV6" s="619"/>
      <c r="AW6" s="619"/>
      <c r="AX6" s="619"/>
      <c r="AY6" s="619"/>
      <c r="AZ6" s="619"/>
      <c r="BA6" s="619"/>
      <c r="BB6" s="619"/>
      <c r="BC6" s="619"/>
      <c r="BD6" s="619"/>
      <c r="BE6" s="619"/>
      <c r="BF6" s="620"/>
      <c r="BG6" s="621">
        <v>15323715</v>
      </c>
      <c r="BH6" s="622"/>
      <c r="BI6" s="622"/>
      <c r="BJ6" s="622"/>
      <c r="BK6" s="622"/>
      <c r="BL6" s="622"/>
      <c r="BM6" s="622"/>
      <c r="BN6" s="623"/>
      <c r="BO6" s="659">
        <v>93.3</v>
      </c>
      <c r="BP6" s="659"/>
      <c r="BQ6" s="659"/>
      <c r="BR6" s="659"/>
      <c r="BS6" s="660">
        <v>66584</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241234</v>
      </c>
      <c r="CS6" s="622"/>
      <c r="CT6" s="622"/>
      <c r="CU6" s="622"/>
      <c r="CV6" s="622"/>
      <c r="CW6" s="622"/>
      <c r="CX6" s="622"/>
      <c r="CY6" s="623"/>
      <c r="CZ6" s="703">
        <v>0.6</v>
      </c>
      <c r="DA6" s="685"/>
      <c r="DB6" s="685"/>
      <c r="DC6" s="705"/>
      <c r="DD6" s="627" t="s">
        <v>122</v>
      </c>
      <c r="DE6" s="622"/>
      <c r="DF6" s="622"/>
      <c r="DG6" s="622"/>
      <c r="DH6" s="622"/>
      <c r="DI6" s="622"/>
      <c r="DJ6" s="622"/>
      <c r="DK6" s="622"/>
      <c r="DL6" s="622"/>
      <c r="DM6" s="622"/>
      <c r="DN6" s="622"/>
      <c r="DO6" s="622"/>
      <c r="DP6" s="623"/>
      <c r="DQ6" s="627">
        <v>241208</v>
      </c>
      <c r="DR6" s="622"/>
      <c r="DS6" s="622"/>
      <c r="DT6" s="622"/>
      <c r="DU6" s="622"/>
      <c r="DV6" s="622"/>
      <c r="DW6" s="622"/>
      <c r="DX6" s="622"/>
      <c r="DY6" s="622"/>
      <c r="DZ6" s="622"/>
      <c r="EA6" s="622"/>
      <c r="EB6" s="622"/>
      <c r="EC6" s="658"/>
    </row>
    <row r="7" spans="2:143" ht="11.25" customHeight="1">
      <c r="B7" s="618" t="s">
        <v>223</v>
      </c>
      <c r="C7" s="619"/>
      <c r="D7" s="619"/>
      <c r="E7" s="619"/>
      <c r="F7" s="619"/>
      <c r="G7" s="619"/>
      <c r="H7" s="619"/>
      <c r="I7" s="619"/>
      <c r="J7" s="619"/>
      <c r="K7" s="619"/>
      <c r="L7" s="619"/>
      <c r="M7" s="619"/>
      <c r="N7" s="619"/>
      <c r="O7" s="619"/>
      <c r="P7" s="619"/>
      <c r="Q7" s="620"/>
      <c r="R7" s="621">
        <v>6248</v>
      </c>
      <c r="S7" s="622"/>
      <c r="T7" s="622"/>
      <c r="U7" s="622"/>
      <c r="V7" s="622"/>
      <c r="W7" s="622"/>
      <c r="X7" s="622"/>
      <c r="Y7" s="623"/>
      <c r="Z7" s="659">
        <v>0</v>
      </c>
      <c r="AA7" s="659"/>
      <c r="AB7" s="659"/>
      <c r="AC7" s="659"/>
      <c r="AD7" s="660">
        <v>6248</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8221533</v>
      </c>
      <c r="BH7" s="622"/>
      <c r="BI7" s="622"/>
      <c r="BJ7" s="622"/>
      <c r="BK7" s="622"/>
      <c r="BL7" s="622"/>
      <c r="BM7" s="622"/>
      <c r="BN7" s="623"/>
      <c r="BO7" s="659">
        <v>50.1</v>
      </c>
      <c r="BP7" s="659"/>
      <c r="BQ7" s="659"/>
      <c r="BR7" s="659"/>
      <c r="BS7" s="660">
        <v>66584</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4599679</v>
      </c>
      <c r="CS7" s="622"/>
      <c r="CT7" s="622"/>
      <c r="CU7" s="622"/>
      <c r="CV7" s="622"/>
      <c r="CW7" s="622"/>
      <c r="CX7" s="622"/>
      <c r="CY7" s="623"/>
      <c r="CZ7" s="659">
        <v>11.6</v>
      </c>
      <c r="DA7" s="659"/>
      <c r="DB7" s="659"/>
      <c r="DC7" s="659"/>
      <c r="DD7" s="627">
        <v>126522</v>
      </c>
      <c r="DE7" s="622"/>
      <c r="DF7" s="622"/>
      <c r="DG7" s="622"/>
      <c r="DH7" s="622"/>
      <c r="DI7" s="622"/>
      <c r="DJ7" s="622"/>
      <c r="DK7" s="622"/>
      <c r="DL7" s="622"/>
      <c r="DM7" s="622"/>
      <c r="DN7" s="622"/>
      <c r="DO7" s="622"/>
      <c r="DP7" s="623"/>
      <c r="DQ7" s="627">
        <v>3965465</v>
      </c>
      <c r="DR7" s="622"/>
      <c r="DS7" s="622"/>
      <c r="DT7" s="622"/>
      <c r="DU7" s="622"/>
      <c r="DV7" s="622"/>
      <c r="DW7" s="622"/>
      <c r="DX7" s="622"/>
      <c r="DY7" s="622"/>
      <c r="DZ7" s="622"/>
      <c r="EA7" s="622"/>
      <c r="EB7" s="622"/>
      <c r="EC7" s="658"/>
    </row>
    <row r="8" spans="2:143" ht="11.25" customHeight="1">
      <c r="B8" s="618" t="s">
        <v>226</v>
      </c>
      <c r="C8" s="619"/>
      <c r="D8" s="619"/>
      <c r="E8" s="619"/>
      <c r="F8" s="619"/>
      <c r="G8" s="619"/>
      <c r="H8" s="619"/>
      <c r="I8" s="619"/>
      <c r="J8" s="619"/>
      <c r="K8" s="619"/>
      <c r="L8" s="619"/>
      <c r="M8" s="619"/>
      <c r="N8" s="619"/>
      <c r="O8" s="619"/>
      <c r="P8" s="619"/>
      <c r="Q8" s="620"/>
      <c r="R8" s="621">
        <v>114177</v>
      </c>
      <c r="S8" s="622"/>
      <c r="T8" s="622"/>
      <c r="U8" s="622"/>
      <c r="V8" s="622"/>
      <c r="W8" s="622"/>
      <c r="X8" s="622"/>
      <c r="Y8" s="623"/>
      <c r="Z8" s="659">
        <v>0.3</v>
      </c>
      <c r="AA8" s="659"/>
      <c r="AB8" s="659"/>
      <c r="AC8" s="659"/>
      <c r="AD8" s="660">
        <v>114177</v>
      </c>
      <c r="AE8" s="660"/>
      <c r="AF8" s="660"/>
      <c r="AG8" s="660"/>
      <c r="AH8" s="660"/>
      <c r="AI8" s="660"/>
      <c r="AJ8" s="660"/>
      <c r="AK8" s="660"/>
      <c r="AL8" s="624">
        <v>0.5</v>
      </c>
      <c r="AM8" s="625"/>
      <c r="AN8" s="625"/>
      <c r="AO8" s="661"/>
      <c r="AP8" s="618" t="s">
        <v>227</v>
      </c>
      <c r="AQ8" s="619"/>
      <c r="AR8" s="619"/>
      <c r="AS8" s="619"/>
      <c r="AT8" s="619"/>
      <c r="AU8" s="619"/>
      <c r="AV8" s="619"/>
      <c r="AW8" s="619"/>
      <c r="AX8" s="619"/>
      <c r="AY8" s="619"/>
      <c r="AZ8" s="619"/>
      <c r="BA8" s="619"/>
      <c r="BB8" s="619"/>
      <c r="BC8" s="619"/>
      <c r="BD8" s="619"/>
      <c r="BE8" s="619"/>
      <c r="BF8" s="620"/>
      <c r="BG8" s="621">
        <v>212908</v>
      </c>
      <c r="BH8" s="622"/>
      <c r="BI8" s="622"/>
      <c r="BJ8" s="622"/>
      <c r="BK8" s="622"/>
      <c r="BL8" s="622"/>
      <c r="BM8" s="622"/>
      <c r="BN8" s="623"/>
      <c r="BO8" s="659">
        <v>1.3</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19699638</v>
      </c>
      <c r="CS8" s="622"/>
      <c r="CT8" s="622"/>
      <c r="CU8" s="622"/>
      <c r="CV8" s="622"/>
      <c r="CW8" s="622"/>
      <c r="CX8" s="622"/>
      <c r="CY8" s="623"/>
      <c r="CZ8" s="659">
        <v>49.6</v>
      </c>
      <c r="DA8" s="659"/>
      <c r="DB8" s="659"/>
      <c r="DC8" s="659"/>
      <c r="DD8" s="627">
        <v>310732</v>
      </c>
      <c r="DE8" s="622"/>
      <c r="DF8" s="622"/>
      <c r="DG8" s="622"/>
      <c r="DH8" s="622"/>
      <c r="DI8" s="622"/>
      <c r="DJ8" s="622"/>
      <c r="DK8" s="622"/>
      <c r="DL8" s="622"/>
      <c r="DM8" s="622"/>
      <c r="DN8" s="622"/>
      <c r="DO8" s="622"/>
      <c r="DP8" s="623"/>
      <c r="DQ8" s="627">
        <v>9890773</v>
      </c>
      <c r="DR8" s="622"/>
      <c r="DS8" s="622"/>
      <c r="DT8" s="622"/>
      <c r="DU8" s="622"/>
      <c r="DV8" s="622"/>
      <c r="DW8" s="622"/>
      <c r="DX8" s="622"/>
      <c r="DY8" s="622"/>
      <c r="DZ8" s="622"/>
      <c r="EA8" s="622"/>
      <c r="EB8" s="622"/>
      <c r="EC8" s="658"/>
    </row>
    <row r="9" spans="2:143" ht="11.25" customHeight="1">
      <c r="B9" s="618" t="s">
        <v>229</v>
      </c>
      <c r="C9" s="619"/>
      <c r="D9" s="619"/>
      <c r="E9" s="619"/>
      <c r="F9" s="619"/>
      <c r="G9" s="619"/>
      <c r="H9" s="619"/>
      <c r="I9" s="619"/>
      <c r="J9" s="619"/>
      <c r="K9" s="619"/>
      <c r="L9" s="619"/>
      <c r="M9" s="619"/>
      <c r="N9" s="619"/>
      <c r="O9" s="619"/>
      <c r="P9" s="619"/>
      <c r="Q9" s="620"/>
      <c r="R9" s="621">
        <v>132804</v>
      </c>
      <c r="S9" s="622"/>
      <c r="T9" s="622"/>
      <c r="U9" s="622"/>
      <c r="V9" s="622"/>
      <c r="W9" s="622"/>
      <c r="X9" s="622"/>
      <c r="Y9" s="623"/>
      <c r="Z9" s="659">
        <v>0.3</v>
      </c>
      <c r="AA9" s="659"/>
      <c r="AB9" s="659"/>
      <c r="AC9" s="659"/>
      <c r="AD9" s="660">
        <v>132804</v>
      </c>
      <c r="AE9" s="660"/>
      <c r="AF9" s="660"/>
      <c r="AG9" s="660"/>
      <c r="AH9" s="660"/>
      <c r="AI9" s="660"/>
      <c r="AJ9" s="660"/>
      <c r="AK9" s="660"/>
      <c r="AL9" s="624">
        <v>0.6</v>
      </c>
      <c r="AM9" s="625"/>
      <c r="AN9" s="625"/>
      <c r="AO9" s="661"/>
      <c r="AP9" s="618" t="s">
        <v>230</v>
      </c>
      <c r="AQ9" s="619"/>
      <c r="AR9" s="619"/>
      <c r="AS9" s="619"/>
      <c r="AT9" s="619"/>
      <c r="AU9" s="619"/>
      <c r="AV9" s="619"/>
      <c r="AW9" s="619"/>
      <c r="AX9" s="619"/>
      <c r="AY9" s="619"/>
      <c r="AZ9" s="619"/>
      <c r="BA9" s="619"/>
      <c r="BB9" s="619"/>
      <c r="BC9" s="619"/>
      <c r="BD9" s="619"/>
      <c r="BE9" s="619"/>
      <c r="BF9" s="620"/>
      <c r="BG9" s="621">
        <v>7411989</v>
      </c>
      <c r="BH9" s="622"/>
      <c r="BI9" s="622"/>
      <c r="BJ9" s="622"/>
      <c r="BK9" s="622"/>
      <c r="BL9" s="622"/>
      <c r="BM9" s="622"/>
      <c r="BN9" s="623"/>
      <c r="BO9" s="659">
        <v>45.1</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2636922</v>
      </c>
      <c r="CS9" s="622"/>
      <c r="CT9" s="622"/>
      <c r="CU9" s="622"/>
      <c r="CV9" s="622"/>
      <c r="CW9" s="622"/>
      <c r="CX9" s="622"/>
      <c r="CY9" s="623"/>
      <c r="CZ9" s="659">
        <v>6.6</v>
      </c>
      <c r="DA9" s="659"/>
      <c r="DB9" s="659"/>
      <c r="DC9" s="659"/>
      <c r="DD9" s="627">
        <v>12098</v>
      </c>
      <c r="DE9" s="622"/>
      <c r="DF9" s="622"/>
      <c r="DG9" s="622"/>
      <c r="DH9" s="622"/>
      <c r="DI9" s="622"/>
      <c r="DJ9" s="622"/>
      <c r="DK9" s="622"/>
      <c r="DL9" s="622"/>
      <c r="DM9" s="622"/>
      <c r="DN9" s="622"/>
      <c r="DO9" s="622"/>
      <c r="DP9" s="623"/>
      <c r="DQ9" s="627">
        <v>2238054</v>
      </c>
      <c r="DR9" s="622"/>
      <c r="DS9" s="622"/>
      <c r="DT9" s="622"/>
      <c r="DU9" s="622"/>
      <c r="DV9" s="622"/>
      <c r="DW9" s="622"/>
      <c r="DX9" s="622"/>
      <c r="DY9" s="622"/>
      <c r="DZ9" s="622"/>
      <c r="EA9" s="622"/>
      <c r="EB9" s="622"/>
      <c r="EC9" s="658"/>
    </row>
    <row r="10" spans="2:143" ht="11.25" customHeight="1">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246340</v>
      </c>
      <c r="BH10" s="622"/>
      <c r="BI10" s="622"/>
      <c r="BJ10" s="622"/>
      <c r="BK10" s="622"/>
      <c r="BL10" s="622"/>
      <c r="BM10" s="622"/>
      <c r="BN10" s="623"/>
      <c r="BO10" s="659">
        <v>1.5</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9896</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9576</v>
      </c>
      <c r="DR10" s="622"/>
      <c r="DS10" s="622"/>
      <c r="DT10" s="622"/>
      <c r="DU10" s="622"/>
      <c r="DV10" s="622"/>
      <c r="DW10" s="622"/>
      <c r="DX10" s="622"/>
      <c r="DY10" s="622"/>
      <c r="DZ10" s="622"/>
      <c r="EA10" s="622"/>
      <c r="EB10" s="622"/>
      <c r="EC10" s="658"/>
    </row>
    <row r="11" spans="2:143" ht="11.25" customHeight="1">
      <c r="B11" s="618" t="s">
        <v>235</v>
      </c>
      <c r="C11" s="619"/>
      <c r="D11" s="619"/>
      <c r="E11" s="619"/>
      <c r="F11" s="619"/>
      <c r="G11" s="619"/>
      <c r="H11" s="619"/>
      <c r="I11" s="619"/>
      <c r="J11" s="619"/>
      <c r="K11" s="619"/>
      <c r="L11" s="619"/>
      <c r="M11" s="619"/>
      <c r="N11" s="619"/>
      <c r="O11" s="619"/>
      <c r="P11" s="619"/>
      <c r="Q11" s="620"/>
      <c r="R11" s="621">
        <v>2363279</v>
      </c>
      <c r="S11" s="622"/>
      <c r="T11" s="622"/>
      <c r="U11" s="622"/>
      <c r="V11" s="622"/>
      <c r="W11" s="622"/>
      <c r="X11" s="622"/>
      <c r="Y11" s="623"/>
      <c r="Z11" s="624">
        <v>5.8</v>
      </c>
      <c r="AA11" s="625"/>
      <c r="AB11" s="625"/>
      <c r="AC11" s="626"/>
      <c r="AD11" s="627">
        <v>2363279</v>
      </c>
      <c r="AE11" s="622"/>
      <c r="AF11" s="622"/>
      <c r="AG11" s="622"/>
      <c r="AH11" s="622"/>
      <c r="AI11" s="622"/>
      <c r="AJ11" s="622"/>
      <c r="AK11" s="623"/>
      <c r="AL11" s="624">
        <v>10.5</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350296</v>
      </c>
      <c r="BH11" s="622"/>
      <c r="BI11" s="622"/>
      <c r="BJ11" s="622"/>
      <c r="BK11" s="622"/>
      <c r="BL11" s="622"/>
      <c r="BM11" s="622"/>
      <c r="BN11" s="623"/>
      <c r="BO11" s="659">
        <v>2.1</v>
      </c>
      <c r="BP11" s="659"/>
      <c r="BQ11" s="659"/>
      <c r="BR11" s="659"/>
      <c r="BS11" s="660">
        <v>66584</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148394</v>
      </c>
      <c r="CS11" s="622"/>
      <c r="CT11" s="622"/>
      <c r="CU11" s="622"/>
      <c r="CV11" s="622"/>
      <c r="CW11" s="622"/>
      <c r="CX11" s="622"/>
      <c r="CY11" s="623"/>
      <c r="CZ11" s="659">
        <v>0.4</v>
      </c>
      <c r="DA11" s="659"/>
      <c r="DB11" s="659"/>
      <c r="DC11" s="659"/>
      <c r="DD11" s="627">
        <v>11515</v>
      </c>
      <c r="DE11" s="622"/>
      <c r="DF11" s="622"/>
      <c r="DG11" s="622"/>
      <c r="DH11" s="622"/>
      <c r="DI11" s="622"/>
      <c r="DJ11" s="622"/>
      <c r="DK11" s="622"/>
      <c r="DL11" s="622"/>
      <c r="DM11" s="622"/>
      <c r="DN11" s="622"/>
      <c r="DO11" s="622"/>
      <c r="DP11" s="623"/>
      <c r="DQ11" s="627">
        <v>136696</v>
      </c>
      <c r="DR11" s="622"/>
      <c r="DS11" s="622"/>
      <c r="DT11" s="622"/>
      <c r="DU11" s="622"/>
      <c r="DV11" s="622"/>
      <c r="DW11" s="622"/>
      <c r="DX11" s="622"/>
      <c r="DY11" s="622"/>
      <c r="DZ11" s="622"/>
      <c r="EA11" s="622"/>
      <c r="EB11" s="622"/>
      <c r="EC11" s="658"/>
    </row>
    <row r="12" spans="2:143" ht="11.25" customHeight="1">
      <c r="B12" s="618" t="s">
        <v>238</v>
      </c>
      <c r="C12" s="619"/>
      <c r="D12" s="619"/>
      <c r="E12" s="619"/>
      <c r="F12" s="619"/>
      <c r="G12" s="619"/>
      <c r="H12" s="619"/>
      <c r="I12" s="619"/>
      <c r="J12" s="619"/>
      <c r="K12" s="619"/>
      <c r="L12" s="619"/>
      <c r="M12" s="619"/>
      <c r="N12" s="619"/>
      <c r="O12" s="619"/>
      <c r="P12" s="619"/>
      <c r="Q12" s="620"/>
      <c r="R12" s="621">
        <v>2134</v>
      </c>
      <c r="S12" s="622"/>
      <c r="T12" s="622"/>
      <c r="U12" s="622"/>
      <c r="V12" s="622"/>
      <c r="W12" s="622"/>
      <c r="X12" s="622"/>
      <c r="Y12" s="623"/>
      <c r="Z12" s="659">
        <v>0</v>
      </c>
      <c r="AA12" s="659"/>
      <c r="AB12" s="659"/>
      <c r="AC12" s="659"/>
      <c r="AD12" s="660">
        <v>2134</v>
      </c>
      <c r="AE12" s="660"/>
      <c r="AF12" s="660"/>
      <c r="AG12" s="660"/>
      <c r="AH12" s="660"/>
      <c r="AI12" s="660"/>
      <c r="AJ12" s="660"/>
      <c r="AK12" s="660"/>
      <c r="AL12" s="624">
        <v>0</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6122684</v>
      </c>
      <c r="BH12" s="622"/>
      <c r="BI12" s="622"/>
      <c r="BJ12" s="622"/>
      <c r="BK12" s="622"/>
      <c r="BL12" s="622"/>
      <c r="BM12" s="622"/>
      <c r="BN12" s="623"/>
      <c r="BO12" s="659">
        <v>37.299999999999997</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159660</v>
      </c>
      <c r="CS12" s="622"/>
      <c r="CT12" s="622"/>
      <c r="CU12" s="622"/>
      <c r="CV12" s="622"/>
      <c r="CW12" s="622"/>
      <c r="CX12" s="622"/>
      <c r="CY12" s="623"/>
      <c r="CZ12" s="659">
        <v>0.4</v>
      </c>
      <c r="DA12" s="659"/>
      <c r="DB12" s="659"/>
      <c r="DC12" s="659"/>
      <c r="DD12" s="627">
        <v>11950</v>
      </c>
      <c r="DE12" s="622"/>
      <c r="DF12" s="622"/>
      <c r="DG12" s="622"/>
      <c r="DH12" s="622"/>
      <c r="DI12" s="622"/>
      <c r="DJ12" s="622"/>
      <c r="DK12" s="622"/>
      <c r="DL12" s="622"/>
      <c r="DM12" s="622"/>
      <c r="DN12" s="622"/>
      <c r="DO12" s="622"/>
      <c r="DP12" s="623"/>
      <c r="DQ12" s="627">
        <v>141275</v>
      </c>
      <c r="DR12" s="622"/>
      <c r="DS12" s="622"/>
      <c r="DT12" s="622"/>
      <c r="DU12" s="622"/>
      <c r="DV12" s="622"/>
      <c r="DW12" s="622"/>
      <c r="DX12" s="622"/>
      <c r="DY12" s="622"/>
      <c r="DZ12" s="622"/>
      <c r="EA12" s="622"/>
      <c r="EB12" s="622"/>
      <c r="EC12" s="658"/>
    </row>
    <row r="13" spans="2:143" ht="11.25" customHeight="1">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6115081</v>
      </c>
      <c r="BH13" s="622"/>
      <c r="BI13" s="622"/>
      <c r="BJ13" s="622"/>
      <c r="BK13" s="622"/>
      <c r="BL13" s="622"/>
      <c r="BM13" s="622"/>
      <c r="BN13" s="623"/>
      <c r="BO13" s="659">
        <v>37.200000000000003</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2931473</v>
      </c>
      <c r="CS13" s="622"/>
      <c r="CT13" s="622"/>
      <c r="CU13" s="622"/>
      <c r="CV13" s="622"/>
      <c r="CW13" s="622"/>
      <c r="CX13" s="622"/>
      <c r="CY13" s="623"/>
      <c r="CZ13" s="659">
        <v>7.4</v>
      </c>
      <c r="DA13" s="659"/>
      <c r="DB13" s="659"/>
      <c r="DC13" s="659"/>
      <c r="DD13" s="627">
        <v>1474534</v>
      </c>
      <c r="DE13" s="622"/>
      <c r="DF13" s="622"/>
      <c r="DG13" s="622"/>
      <c r="DH13" s="622"/>
      <c r="DI13" s="622"/>
      <c r="DJ13" s="622"/>
      <c r="DK13" s="622"/>
      <c r="DL13" s="622"/>
      <c r="DM13" s="622"/>
      <c r="DN13" s="622"/>
      <c r="DO13" s="622"/>
      <c r="DP13" s="623"/>
      <c r="DQ13" s="627">
        <v>1900904</v>
      </c>
      <c r="DR13" s="622"/>
      <c r="DS13" s="622"/>
      <c r="DT13" s="622"/>
      <c r="DU13" s="622"/>
      <c r="DV13" s="622"/>
      <c r="DW13" s="622"/>
      <c r="DX13" s="622"/>
      <c r="DY13" s="622"/>
      <c r="DZ13" s="622"/>
      <c r="EA13" s="622"/>
      <c r="EB13" s="622"/>
      <c r="EC13" s="658"/>
    </row>
    <row r="14" spans="2:143" ht="11.25" customHeight="1">
      <c r="B14" s="618" t="s">
        <v>244</v>
      </c>
      <c r="C14" s="619"/>
      <c r="D14" s="619"/>
      <c r="E14" s="619"/>
      <c r="F14" s="619"/>
      <c r="G14" s="619"/>
      <c r="H14" s="619"/>
      <c r="I14" s="619"/>
      <c r="J14" s="619"/>
      <c r="K14" s="619"/>
      <c r="L14" s="619"/>
      <c r="M14" s="619"/>
      <c r="N14" s="619"/>
      <c r="O14" s="619"/>
      <c r="P14" s="619"/>
      <c r="Q14" s="620"/>
      <c r="R14" s="621">
        <v>2097</v>
      </c>
      <c r="S14" s="622"/>
      <c r="T14" s="622"/>
      <c r="U14" s="622"/>
      <c r="V14" s="622"/>
      <c r="W14" s="622"/>
      <c r="X14" s="622"/>
      <c r="Y14" s="623"/>
      <c r="Z14" s="659">
        <v>0</v>
      </c>
      <c r="AA14" s="659"/>
      <c r="AB14" s="659"/>
      <c r="AC14" s="659"/>
      <c r="AD14" s="660">
        <v>2097</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164873</v>
      </c>
      <c r="BH14" s="622"/>
      <c r="BI14" s="622"/>
      <c r="BJ14" s="622"/>
      <c r="BK14" s="622"/>
      <c r="BL14" s="622"/>
      <c r="BM14" s="622"/>
      <c r="BN14" s="623"/>
      <c r="BO14" s="659">
        <v>1</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1331133</v>
      </c>
      <c r="CS14" s="622"/>
      <c r="CT14" s="622"/>
      <c r="CU14" s="622"/>
      <c r="CV14" s="622"/>
      <c r="CW14" s="622"/>
      <c r="CX14" s="622"/>
      <c r="CY14" s="623"/>
      <c r="CZ14" s="659">
        <v>3.4</v>
      </c>
      <c r="DA14" s="659"/>
      <c r="DB14" s="659"/>
      <c r="DC14" s="659"/>
      <c r="DD14" s="627">
        <v>20666</v>
      </c>
      <c r="DE14" s="622"/>
      <c r="DF14" s="622"/>
      <c r="DG14" s="622"/>
      <c r="DH14" s="622"/>
      <c r="DI14" s="622"/>
      <c r="DJ14" s="622"/>
      <c r="DK14" s="622"/>
      <c r="DL14" s="622"/>
      <c r="DM14" s="622"/>
      <c r="DN14" s="622"/>
      <c r="DO14" s="622"/>
      <c r="DP14" s="623"/>
      <c r="DQ14" s="627">
        <v>1314554</v>
      </c>
      <c r="DR14" s="622"/>
      <c r="DS14" s="622"/>
      <c r="DT14" s="622"/>
      <c r="DU14" s="622"/>
      <c r="DV14" s="622"/>
      <c r="DW14" s="622"/>
      <c r="DX14" s="622"/>
      <c r="DY14" s="622"/>
      <c r="DZ14" s="622"/>
      <c r="EA14" s="622"/>
      <c r="EB14" s="622"/>
      <c r="EC14" s="658"/>
    </row>
    <row r="15" spans="2:143" ht="11.25" customHeight="1">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814625</v>
      </c>
      <c r="BH15" s="622"/>
      <c r="BI15" s="622"/>
      <c r="BJ15" s="622"/>
      <c r="BK15" s="622"/>
      <c r="BL15" s="622"/>
      <c r="BM15" s="622"/>
      <c r="BN15" s="623"/>
      <c r="BO15" s="659">
        <v>5</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5184476</v>
      </c>
      <c r="CS15" s="622"/>
      <c r="CT15" s="622"/>
      <c r="CU15" s="622"/>
      <c r="CV15" s="622"/>
      <c r="CW15" s="622"/>
      <c r="CX15" s="622"/>
      <c r="CY15" s="623"/>
      <c r="CZ15" s="659">
        <v>13.1</v>
      </c>
      <c r="DA15" s="659"/>
      <c r="DB15" s="659"/>
      <c r="DC15" s="659"/>
      <c r="DD15" s="627">
        <v>1496797</v>
      </c>
      <c r="DE15" s="622"/>
      <c r="DF15" s="622"/>
      <c r="DG15" s="622"/>
      <c r="DH15" s="622"/>
      <c r="DI15" s="622"/>
      <c r="DJ15" s="622"/>
      <c r="DK15" s="622"/>
      <c r="DL15" s="622"/>
      <c r="DM15" s="622"/>
      <c r="DN15" s="622"/>
      <c r="DO15" s="622"/>
      <c r="DP15" s="623"/>
      <c r="DQ15" s="627">
        <v>3221546</v>
      </c>
      <c r="DR15" s="622"/>
      <c r="DS15" s="622"/>
      <c r="DT15" s="622"/>
      <c r="DU15" s="622"/>
      <c r="DV15" s="622"/>
      <c r="DW15" s="622"/>
      <c r="DX15" s="622"/>
      <c r="DY15" s="622"/>
      <c r="DZ15" s="622"/>
      <c r="EA15" s="622"/>
      <c r="EB15" s="622"/>
      <c r="EC15" s="658"/>
    </row>
    <row r="16" spans="2:143" ht="11.25" customHeight="1">
      <c r="B16" s="618" t="s">
        <v>250</v>
      </c>
      <c r="C16" s="619"/>
      <c r="D16" s="619"/>
      <c r="E16" s="619"/>
      <c r="F16" s="619"/>
      <c r="G16" s="619"/>
      <c r="H16" s="619"/>
      <c r="I16" s="619"/>
      <c r="J16" s="619"/>
      <c r="K16" s="619"/>
      <c r="L16" s="619"/>
      <c r="M16" s="619"/>
      <c r="N16" s="619"/>
      <c r="O16" s="619"/>
      <c r="P16" s="619"/>
      <c r="Q16" s="620"/>
      <c r="R16" s="621">
        <v>37074</v>
      </c>
      <c r="S16" s="622"/>
      <c r="T16" s="622"/>
      <c r="U16" s="622"/>
      <c r="V16" s="622"/>
      <c r="W16" s="622"/>
      <c r="X16" s="622"/>
      <c r="Y16" s="623"/>
      <c r="Z16" s="659">
        <v>0.1</v>
      </c>
      <c r="AA16" s="659"/>
      <c r="AB16" s="659"/>
      <c r="AC16" s="659"/>
      <c r="AD16" s="660">
        <v>37074</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c r="B17" s="618" t="s">
        <v>253</v>
      </c>
      <c r="C17" s="619"/>
      <c r="D17" s="619"/>
      <c r="E17" s="619"/>
      <c r="F17" s="619"/>
      <c r="G17" s="619"/>
      <c r="H17" s="619"/>
      <c r="I17" s="619"/>
      <c r="J17" s="619"/>
      <c r="K17" s="619"/>
      <c r="L17" s="619"/>
      <c r="M17" s="619"/>
      <c r="N17" s="619"/>
      <c r="O17" s="619"/>
      <c r="P17" s="619"/>
      <c r="Q17" s="620"/>
      <c r="R17" s="621">
        <v>130371</v>
      </c>
      <c r="S17" s="622"/>
      <c r="T17" s="622"/>
      <c r="U17" s="622"/>
      <c r="V17" s="622"/>
      <c r="W17" s="622"/>
      <c r="X17" s="622"/>
      <c r="Y17" s="623"/>
      <c r="Z17" s="659">
        <v>0.3</v>
      </c>
      <c r="AA17" s="659"/>
      <c r="AB17" s="659"/>
      <c r="AC17" s="659"/>
      <c r="AD17" s="660">
        <v>130371</v>
      </c>
      <c r="AE17" s="660"/>
      <c r="AF17" s="660"/>
      <c r="AG17" s="660"/>
      <c r="AH17" s="660"/>
      <c r="AI17" s="660"/>
      <c r="AJ17" s="660"/>
      <c r="AK17" s="660"/>
      <c r="AL17" s="624">
        <v>0.6</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2774940</v>
      </c>
      <c r="CS17" s="622"/>
      <c r="CT17" s="622"/>
      <c r="CU17" s="622"/>
      <c r="CV17" s="622"/>
      <c r="CW17" s="622"/>
      <c r="CX17" s="622"/>
      <c r="CY17" s="623"/>
      <c r="CZ17" s="659">
        <v>7</v>
      </c>
      <c r="DA17" s="659"/>
      <c r="DB17" s="659"/>
      <c r="DC17" s="659"/>
      <c r="DD17" s="627" t="s">
        <v>122</v>
      </c>
      <c r="DE17" s="622"/>
      <c r="DF17" s="622"/>
      <c r="DG17" s="622"/>
      <c r="DH17" s="622"/>
      <c r="DI17" s="622"/>
      <c r="DJ17" s="622"/>
      <c r="DK17" s="622"/>
      <c r="DL17" s="622"/>
      <c r="DM17" s="622"/>
      <c r="DN17" s="622"/>
      <c r="DO17" s="622"/>
      <c r="DP17" s="623"/>
      <c r="DQ17" s="627">
        <v>2774940</v>
      </c>
      <c r="DR17" s="622"/>
      <c r="DS17" s="622"/>
      <c r="DT17" s="622"/>
      <c r="DU17" s="622"/>
      <c r="DV17" s="622"/>
      <c r="DW17" s="622"/>
      <c r="DX17" s="622"/>
      <c r="DY17" s="622"/>
      <c r="DZ17" s="622"/>
      <c r="EA17" s="622"/>
      <c r="EB17" s="622"/>
      <c r="EC17" s="658"/>
    </row>
    <row r="18" spans="2:133" ht="11.25" customHeight="1">
      <c r="B18" s="618" t="s">
        <v>256</v>
      </c>
      <c r="C18" s="619"/>
      <c r="D18" s="619"/>
      <c r="E18" s="619"/>
      <c r="F18" s="619"/>
      <c r="G18" s="619"/>
      <c r="H18" s="619"/>
      <c r="I18" s="619"/>
      <c r="J18" s="619"/>
      <c r="K18" s="619"/>
      <c r="L18" s="619"/>
      <c r="M18" s="619"/>
      <c r="N18" s="619"/>
      <c r="O18" s="619"/>
      <c r="P18" s="619"/>
      <c r="Q18" s="620"/>
      <c r="R18" s="621">
        <v>145636</v>
      </c>
      <c r="S18" s="622"/>
      <c r="T18" s="622"/>
      <c r="U18" s="622"/>
      <c r="V18" s="622"/>
      <c r="W18" s="622"/>
      <c r="X18" s="622"/>
      <c r="Y18" s="623"/>
      <c r="Z18" s="659">
        <v>0.4</v>
      </c>
      <c r="AA18" s="659"/>
      <c r="AB18" s="659"/>
      <c r="AC18" s="659"/>
      <c r="AD18" s="660">
        <v>145636</v>
      </c>
      <c r="AE18" s="660"/>
      <c r="AF18" s="660"/>
      <c r="AG18" s="660"/>
      <c r="AH18" s="660"/>
      <c r="AI18" s="660"/>
      <c r="AJ18" s="660"/>
      <c r="AK18" s="660"/>
      <c r="AL18" s="624">
        <v>0.6</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c r="B19" s="618" t="s">
        <v>259</v>
      </c>
      <c r="C19" s="619"/>
      <c r="D19" s="619"/>
      <c r="E19" s="619"/>
      <c r="F19" s="619"/>
      <c r="G19" s="619"/>
      <c r="H19" s="619"/>
      <c r="I19" s="619"/>
      <c r="J19" s="619"/>
      <c r="K19" s="619"/>
      <c r="L19" s="619"/>
      <c r="M19" s="619"/>
      <c r="N19" s="619"/>
      <c r="O19" s="619"/>
      <c r="P19" s="619"/>
      <c r="Q19" s="620"/>
      <c r="R19" s="621">
        <v>144635</v>
      </c>
      <c r="S19" s="622"/>
      <c r="T19" s="622"/>
      <c r="U19" s="622"/>
      <c r="V19" s="622"/>
      <c r="W19" s="622"/>
      <c r="X19" s="622"/>
      <c r="Y19" s="623"/>
      <c r="Z19" s="659">
        <v>0.4</v>
      </c>
      <c r="AA19" s="659"/>
      <c r="AB19" s="659"/>
      <c r="AC19" s="659"/>
      <c r="AD19" s="660">
        <v>144635</v>
      </c>
      <c r="AE19" s="660"/>
      <c r="AF19" s="660"/>
      <c r="AG19" s="660"/>
      <c r="AH19" s="660"/>
      <c r="AI19" s="660"/>
      <c r="AJ19" s="660"/>
      <c r="AK19" s="660"/>
      <c r="AL19" s="624">
        <v>0.6</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1100062</v>
      </c>
      <c r="BH19" s="622"/>
      <c r="BI19" s="622"/>
      <c r="BJ19" s="622"/>
      <c r="BK19" s="622"/>
      <c r="BL19" s="622"/>
      <c r="BM19" s="622"/>
      <c r="BN19" s="623"/>
      <c r="BO19" s="659">
        <v>6.7</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c r="B20" s="688" t="s">
        <v>262</v>
      </c>
      <c r="C20" s="689"/>
      <c r="D20" s="689"/>
      <c r="E20" s="689"/>
      <c r="F20" s="689"/>
      <c r="G20" s="689"/>
      <c r="H20" s="689"/>
      <c r="I20" s="689"/>
      <c r="J20" s="689"/>
      <c r="K20" s="689"/>
      <c r="L20" s="689"/>
      <c r="M20" s="689"/>
      <c r="N20" s="689"/>
      <c r="O20" s="689"/>
      <c r="P20" s="689"/>
      <c r="Q20" s="690"/>
      <c r="R20" s="621">
        <v>1001</v>
      </c>
      <c r="S20" s="622"/>
      <c r="T20" s="622"/>
      <c r="U20" s="622"/>
      <c r="V20" s="622"/>
      <c r="W20" s="622"/>
      <c r="X20" s="622"/>
      <c r="Y20" s="623"/>
      <c r="Z20" s="659">
        <v>0</v>
      </c>
      <c r="AA20" s="659"/>
      <c r="AB20" s="659"/>
      <c r="AC20" s="659"/>
      <c r="AD20" s="660">
        <v>1001</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1100062</v>
      </c>
      <c r="BH20" s="622"/>
      <c r="BI20" s="622"/>
      <c r="BJ20" s="622"/>
      <c r="BK20" s="622"/>
      <c r="BL20" s="622"/>
      <c r="BM20" s="622"/>
      <c r="BN20" s="623"/>
      <c r="BO20" s="659">
        <v>6.7</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39717445</v>
      </c>
      <c r="CS20" s="622"/>
      <c r="CT20" s="622"/>
      <c r="CU20" s="622"/>
      <c r="CV20" s="622"/>
      <c r="CW20" s="622"/>
      <c r="CX20" s="622"/>
      <c r="CY20" s="623"/>
      <c r="CZ20" s="659">
        <v>100</v>
      </c>
      <c r="DA20" s="659"/>
      <c r="DB20" s="659"/>
      <c r="DC20" s="659"/>
      <c r="DD20" s="627">
        <v>3464814</v>
      </c>
      <c r="DE20" s="622"/>
      <c r="DF20" s="622"/>
      <c r="DG20" s="622"/>
      <c r="DH20" s="622"/>
      <c r="DI20" s="622"/>
      <c r="DJ20" s="622"/>
      <c r="DK20" s="622"/>
      <c r="DL20" s="622"/>
      <c r="DM20" s="622"/>
      <c r="DN20" s="622"/>
      <c r="DO20" s="622"/>
      <c r="DP20" s="623"/>
      <c r="DQ20" s="627">
        <v>25834991</v>
      </c>
      <c r="DR20" s="622"/>
      <c r="DS20" s="622"/>
      <c r="DT20" s="622"/>
      <c r="DU20" s="622"/>
      <c r="DV20" s="622"/>
      <c r="DW20" s="622"/>
      <c r="DX20" s="622"/>
      <c r="DY20" s="622"/>
      <c r="DZ20" s="622"/>
      <c r="EA20" s="622"/>
      <c r="EB20" s="622"/>
      <c r="EC20" s="658"/>
    </row>
    <row r="21" spans="2:133" ht="11.25" customHeight="1">
      <c r="B21" s="618" t="s">
        <v>265</v>
      </c>
      <c r="C21" s="619"/>
      <c r="D21" s="619"/>
      <c r="E21" s="619"/>
      <c r="F21" s="619"/>
      <c r="G21" s="619"/>
      <c r="H21" s="619"/>
      <c r="I21" s="619"/>
      <c r="J21" s="619"/>
      <c r="K21" s="619"/>
      <c r="L21" s="619"/>
      <c r="M21" s="619"/>
      <c r="N21" s="619"/>
      <c r="O21" s="619"/>
      <c r="P21" s="619"/>
      <c r="Q21" s="620"/>
      <c r="R21" s="621">
        <v>4253525</v>
      </c>
      <c r="S21" s="622"/>
      <c r="T21" s="622"/>
      <c r="U21" s="622"/>
      <c r="V21" s="622"/>
      <c r="W21" s="622"/>
      <c r="X21" s="622"/>
      <c r="Y21" s="623"/>
      <c r="Z21" s="659">
        <v>10.4</v>
      </c>
      <c r="AA21" s="659"/>
      <c r="AB21" s="659"/>
      <c r="AC21" s="659"/>
      <c r="AD21" s="660">
        <v>4019615</v>
      </c>
      <c r="AE21" s="660"/>
      <c r="AF21" s="660"/>
      <c r="AG21" s="660"/>
      <c r="AH21" s="660"/>
      <c r="AI21" s="660"/>
      <c r="AJ21" s="660"/>
      <c r="AK21" s="660"/>
      <c r="AL21" s="624">
        <v>17.8</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c r="B22" s="618" t="s">
        <v>267</v>
      </c>
      <c r="C22" s="619"/>
      <c r="D22" s="619"/>
      <c r="E22" s="619"/>
      <c r="F22" s="619"/>
      <c r="G22" s="619"/>
      <c r="H22" s="619"/>
      <c r="I22" s="619"/>
      <c r="J22" s="619"/>
      <c r="K22" s="619"/>
      <c r="L22" s="619"/>
      <c r="M22" s="619"/>
      <c r="N22" s="619"/>
      <c r="O22" s="619"/>
      <c r="P22" s="619"/>
      <c r="Q22" s="620"/>
      <c r="R22" s="621">
        <v>4019615</v>
      </c>
      <c r="S22" s="622"/>
      <c r="T22" s="622"/>
      <c r="U22" s="622"/>
      <c r="V22" s="622"/>
      <c r="W22" s="622"/>
      <c r="X22" s="622"/>
      <c r="Y22" s="623"/>
      <c r="Z22" s="659">
        <v>9.8000000000000007</v>
      </c>
      <c r="AA22" s="659"/>
      <c r="AB22" s="659"/>
      <c r="AC22" s="659"/>
      <c r="AD22" s="660">
        <v>4019615</v>
      </c>
      <c r="AE22" s="660"/>
      <c r="AF22" s="660"/>
      <c r="AG22" s="660"/>
      <c r="AH22" s="660"/>
      <c r="AI22" s="660"/>
      <c r="AJ22" s="660"/>
      <c r="AK22" s="660"/>
      <c r="AL22" s="624">
        <v>17.8</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c r="B23" s="618" t="s">
        <v>270</v>
      </c>
      <c r="C23" s="619"/>
      <c r="D23" s="619"/>
      <c r="E23" s="619"/>
      <c r="F23" s="619"/>
      <c r="G23" s="619"/>
      <c r="H23" s="619"/>
      <c r="I23" s="619"/>
      <c r="J23" s="619"/>
      <c r="K23" s="619"/>
      <c r="L23" s="619"/>
      <c r="M23" s="619"/>
      <c r="N23" s="619"/>
      <c r="O23" s="619"/>
      <c r="P23" s="619"/>
      <c r="Q23" s="620"/>
      <c r="R23" s="621">
        <v>233910</v>
      </c>
      <c r="S23" s="622"/>
      <c r="T23" s="622"/>
      <c r="U23" s="622"/>
      <c r="V23" s="622"/>
      <c r="W23" s="622"/>
      <c r="X23" s="622"/>
      <c r="Y23" s="623"/>
      <c r="Z23" s="659">
        <v>0.6</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1100062</v>
      </c>
      <c r="BH23" s="622"/>
      <c r="BI23" s="622"/>
      <c r="BJ23" s="622"/>
      <c r="BK23" s="622"/>
      <c r="BL23" s="622"/>
      <c r="BM23" s="622"/>
      <c r="BN23" s="623"/>
      <c r="BO23" s="659">
        <v>6.7</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21661734</v>
      </c>
      <c r="CS24" s="677"/>
      <c r="CT24" s="677"/>
      <c r="CU24" s="677"/>
      <c r="CV24" s="677"/>
      <c r="CW24" s="677"/>
      <c r="CX24" s="677"/>
      <c r="CY24" s="702"/>
      <c r="CZ24" s="703">
        <v>54.5</v>
      </c>
      <c r="DA24" s="685"/>
      <c r="DB24" s="685"/>
      <c r="DC24" s="705"/>
      <c r="DD24" s="701">
        <v>12664386</v>
      </c>
      <c r="DE24" s="677"/>
      <c r="DF24" s="677"/>
      <c r="DG24" s="677"/>
      <c r="DH24" s="677"/>
      <c r="DI24" s="677"/>
      <c r="DJ24" s="677"/>
      <c r="DK24" s="702"/>
      <c r="DL24" s="701">
        <v>11580651</v>
      </c>
      <c r="DM24" s="677"/>
      <c r="DN24" s="677"/>
      <c r="DO24" s="677"/>
      <c r="DP24" s="677"/>
      <c r="DQ24" s="677"/>
      <c r="DR24" s="677"/>
      <c r="DS24" s="677"/>
      <c r="DT24" s="677"/>
      <c r="DU24" s="677"/>
      <c r="DV24" s="702"/>
      <c r="DW24" s="703">
        <v>50.8</v>
      </c>
      <c r="DX24" s="685"/>
      <c r="DY24" s="685"/>
      <c r="DZ24" s="685"/>
      <c r="EA24" s="685"/>
      <c r="EB24" s="685"/>
      <c r="EC24" s="704"/>
    </row>
    <row r="25" spans="2:133" ht="11.25" customHeight="1">
      <c r="B25" s="618" t="s">
        <v>280</v>
      </c>
      <c r="C25" s="619"/>
      <c r="D25" s="619"/>
      <c r="E25" s="619"/>
      <c r="F25" s="619"/>
      <c r="G25" s="619"/>
      <c r="H25" s="619"/>
      <c r="I25" s="619"/>
      <c r="J25" s="619"/>
      <c r="K25" s="619"/>
      <c r="L25" s="619"/>
      <c r="M25" s="619"/>
      <c r="N25" s="619"/>
      <c r="O25" s="619"/>
      <c r="P25" s="619"/>
      <c r="Q25" s="620"/>
      <c r="R25" s="621">
        <v>23819035</v>
      </c>
      <c r="S25" s="622"/>
      <c r="T25" s="622"/>
      <c r="U25" s="622"/>
      <c r="V25" s="622"/>
      <c r="W25" s="622"/>
      <c r="X25" s="622"/>
      <c r="Y25" s="623"/>
      <c r="Z25" s="659">
        <v>58.1</v>
      </c>
      <c r="AA25" s="659"/>
      <c r="AB25" s="659"/>
      <c r="AC25" s="659"/>
      <c r="AD25" s="660">
        <v>22485063</v>
      </c>
      <c r="AE25" s="660"/>
      <c r="AF25" s="660"/>
      <c r="AG25" s="660"/>
      <c r="AH25" s="660"/>
      <c r="AI25" s="660"/>
      <c r="AJ25" s="660"/>
      <c r="AK25" s="660"/>
      <c r="AL25" s="624">
        <v>99.6</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5645280</v>
      </c>
      <c r="CS25" s="634"/>
      <c r="CT25" s="634"/>
      <c r="CU25" s="634"/>
      <c r="CV25" s="634"/>
      <c r="CW25" s="634"/>
      <c r="CX25" s="634"/>
      <c r="CY25" s="635"/>
      <c r="CZ25" s="624">
        <v>14.2</v>
      </c>
      <c r="DA25" s="636"/>
      <c r="DB25" s="636"/>
      <c r="DC25" s="637"/>
      <c r="DD25" s="627">
        <v>5083360</v>
      </c>
      <c r="DE25" s="634"/>
      <c r="DF25" s="634"/>
      <c r="DG25" s="634"/>
      <c r="DH25" s="634"/>
      <c r="DI25" s="634"/>
      <c r="DJ25" s="634"/>
      <c r="DK25" s="635"/>
      <c r="DL25" s="627">
        <v>5040975</v>
      </c>
      <c r="DM25" s="634"/>
      <c r="DN25" s="634"/>
      <c r="DO25" s="634"/>
      <c r="DP25" s="634"/>
      <c r="DQ25" s="634"/>
      <c r="DR25" s="634"/>
      <c r="DS25" s="634"/>
      <c r="DT25" s="634"/>
      <c r="DU25" s="634"/>
      <c r="DV25" s="635"/>
      <c r="DW25" s="624">
        <v>22.1</v>
      </c>
      <c r="DX25" s="636"/>
      <c r="DY25" s="636"/>
      <c r="DZ25" s="636"/>
      <c r="EA25" s="636"/>
      <c r="EB25" s="636"/>
      <c r="EC25" s="648"/>
    </row>
    <row r="26" spans="2:133" ht="11.25" customHeight="1">
      <c r="B26" s="618" t="s">
        <v>283</v>
      </c>
      <c r="C26" s="619"/>
      <c r="D26" s="619"/>
      <c r="E26" s="619"/>
      <c r="F26" s="619"/>
      <c r="G26" s="619"/>
      <c r="H26" s="619"/>
      <c r="I26" s="619"/>
      <c r="J26" s="619"/>
      <c r="K26" s="619"/>
      <c r="L26" s="619"/>
      <c r="M26" s="619"/>
      <c r="N26" s="619"/>
      <c r="O26" s="619"/>
      <c r="P26" s="619"/>
      <c r="Q26" s="620"/>
      <c r="R26" s="621">
        <v>8877</v>
      </c>
      <c r="S26" s="622"/>
      <c r="T26" s="622"/>
      <c r="U26" s="622"/>
      <c r="V26" s="622"/>
      <c r="W26" s="622"/>
      <c r="X26" s="622"/>
      <c r="Y26" s="623"/>
      <c r="Z26" s="659">
        <v>0</v>
      </c>
      <c r="AA26" s="659"/>
      <c r="AB26" s="659"/>
      <c r="AC26" s="659"/>
      <c r="AD26" s="660">
        <v>8877</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3516217</v>
      </c>
      <c r="CS26" s="622"/>
      <c r="CT26" s="622"/>
      <c r="CU26" s="622"/>
      <c r="CV26" s="622"/>
      <c r="CW26" s="622"/>
      <c r="CX26" s="622"/>
      <c r="CY26" s="623"/>
      <c r="CZ26" s="624">
        <v>8.9</v>
      </c>
      <c r="DA26" s="636"/>
      <c r="DB26" s="636"/>
      <c r="DC26" s="637"/>
      <c r="DD26" s="627">
        <v>3254692</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c r="B27" s="618" t="s">
        <v>286</v>
      </c>
      <c r="C27" s="619"/>
      <c r="D27" s="619"/>
      <c r="E27" s="619"/>
      <c r="F27" s="619"/>
      <c r="G27" s="619"/>
      <c r="H27" s="619"/>
      <c r="I27" s="619"/>
      <c r="J27" s="619"/>
      <c r="K27" s="619"/>
      <c r="L27" s="619"/>
      <c r="M27" s="619"/>
      <c r="N27" s="619"/>
      <c r="O27" s="619"/>
      <c r="P27" s="619"/>
      <c r="Q27" s="620"/>
      <c r="R27" s="621">
        <v>273182</v>
      </c>
      <c r="S27" s="622"/>
      <c r="T27" s="622"/>
      <c r="U27" s="622"/>
      <c r="V27" s="622"/>
      <c r="W27" s="622"/>
      <c r="X27" s="622"/>
      <c r="Y27" s="623"/>
      <c r="Z27" s="659">
        <v>0.7</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16423777</v>
      </c>
      <c r="BH27" s="622"/>
      <c r="BI27" s="622"/>
      <c r="BJ27" s="622"/>
      <c r="BK27" s="622"/>
      <c r="BL27" s="622"/>
      <c r="BM27" s="622"/>
      <c r="BN27" s="623"/>
      <c r="BO27" s="659">
        <v>100</v>
      </c>
      <c r="BP27" s="659"/>
      <c r="BQ27" s="659"/>
      <c r="BR27" s="659"/>
      <c r="BS27" s="660">
        <v>66584</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13241514</v>
      </c>
      <c r="CS27" s="634"/>
      <c r="CT27" s="634"/>
      <c r="CU27" s="634"/>
      <c r="CV27" s="634"/>
      <c r="CW27" s="634"/>
      <c r="CX27" s="634"/>
      <c r="CY27" s="635"/>
      <c r="CZ27" s="624">
        <v>33.299999999999997</v>
      </c>
      <c r="DA27" s="636"/>
      <c r="DB27" s="636"/>
      <c r="DC27" s="637"/>
      <c r="DD27" s="627">
        <v>4806086</v>
      </c>
      <c r="DE27" s="634"/>
      <c r="DF27" s="634"/>
      <c r="DG27" s="634"/>
      <c r="DH27" s="634"/>
      <c r="DI27" s="634"/>
      <c r="DJ27" s="634"/>
      <c r="DK27" s="635"/>
      <c r="DL27" s="627">
        <v>3764736</v>
      </c>
      <c r="DM27" s="634"/>
      <c r="DN27" s="634"/>
      <c r="DO27" s="634"/>
      <c r="DP27" s="634"/>
      <c r="DQ27" s="634"/>
      <c r="DR27" s="634"/>
      <c r="DS27" s="634"/>
      <c r="DT27" s="634"/>
      <c r="DU27" s="634"/>
      <c r="DV27" s="635"/>
      <c r="DW27" s="624">
        <v>16.5</v>
      </c>
      <c r="DX27" s="636"/>
      <c r="DY27" s="636"/>
      <c r="DZ27" s="636"/>
      <c r="EA27" s="636"/>
      <c r="EB27" s="636"/>
      <c r="EC27" s="648"/>
    </row>
    <row r="28" spans="2:133" ht="11.25" customHeight="1">
      <c r="B28" s="618" t="s">
        <v>289</v>
      </c>
      <c r="C28" s="619"/>
      <c r="D28" s="619"/>
      <c r="E28" s="619"/>
      <c r="F28" s="619"/>
      <c r="G28" s="619"/>
      <c r="H28" s="619"/>
      <c r="I28" s="619"/>
      <c r="J28" s="619"/>
      <c r="K28" s="619"/>
      <c r="L28" s="619"/>
      <c r="M28" s="619"/>
      <c r="N28" s="619"/>
      <c r="O28" s="619"/>
      <c r="P28" s="619"/>
      <c r="Q28" s="620"/>
      <c r="R28" s="621">
        <v>449736</v>
      </c>
      <c r="S28" s="622"/>
      <c r="T28" s="622"/>
      <c r="U28" s="622"/>
      <c r="V28" s="622"/>
      <c r="W28" s="622"/>
      <c r="X28" s="622"/>
      <c r="Y28" s="623"/>
      <c r="Z28" s="659">
        <v>1.1000000000000001</v>
      </c>
      <c r="AA28" s="659"/>
      <c r="AB28" s="659"/>
      <c r="AC28" s="659"/>
      <c r="AD28" s="660">
        <v>61681</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2774940</v>
      </c>
      <c r="CS28" s="622"/>
      <c r="CT28" s="622"/>
      <c r="CU28" s="622"/>
      <c r="CV28" s="622"/>
      <c r="CW28" s="622"/>
      <c r="CX28" s="622"/>
      <c r="CY28" s="623"/>
      <c r="CZ28" s="624">
        <v>7</v>
      </c>
      <c r="DA28" s="636"/>
      <c r="DB28" s="636"/>
      <c r="DC28" s="637"/>
      <c r="DD28" s="627">
        <v>2774940</v>
      </c>
      <c r="DE28" s="622"/>
      <c r="DF28" s="622"/>
      <c r="DG28" s="622"/>
      <c r="DH28" s="622"/>
      <c r="DI28" s="622"/>
      <c r="DJ28" s="622"/>
      <c r="DK28" s="623"/>
      <c r="DL28" s="627">
        <v>2774940</v>
      </c>
      <c r="DM28" s="622"/>
      <c r="DN28" s="622"/>
      <c r="DO28" s="622"/>
      <c r="DP28" s="622"/>
      <c r="DQ28" s="622"/>
      <c r="DR28" s="622"/>
      <c r="DS28" s="622"/>
      <c r="DT28" s="622"/>
      <c r="DU28" s="622"/>
      <c r="DV28" s="623"/>
      <c r="DW28" s="624">
        <v>12.2</v>
      </c>
      <c r="DX28" s="636"/>
      <c r="DY28" s="636"/>
      <c r="DZ28" s="636"/>
      <c r="EA28" s="636"/>
      <c r="EB28" s="636"/>
      <c r="EC28" s="648"/>
    </row>
    <row r="29" spans="2:133" ht="11.25" customHeight="1">
      <c r="B29" s="618" t="s">
        <v>291</v>
      </c>
      <c r="C29" s="619"/>
      <c r="D29" s="619"/>
      <c r="E29" s="619"/>
      <c r="F29" s="619"/>
      <c r="G29" s="619"/>
      <c r="H29" s="619"/>
      <c r="I29" s="619"/>
      <c r="J29" s="619"/>
      <c r="K29" s="619"/>
      <c r="L29" s="619"/>
      <c r="M29" s="619"/>
      <c r="N29" s="619"/>
      <c r="O29" s="619"/>
      <c r="P29" s="619"/>
      <c r="Q29" s="620"/>
      <c r="R29" s="621">
        <v>52286</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2774940</v>
      </c>
      <c r="CS29" s="634"/>
      <c r="CT29" s="634"/>
      <c r="CU29" s="634"/>
      <c r="CV29" s="634"/>
      <c r="CW29" s="634"/>
      <c r="CX29" s="634"/>
      <c r="CY29" s="635"/>
      <c r="CZ29" s="624">
        <v>7</v>
      </c>
      <c r="DA29" s="636"/>
      <c r="DB29" s="636"/>
      <c r="DC29" s="637"/>
      <c r="DD29" s="627">
        <v>2774940</v>
      </c>
      <c r="DE29" s="634"/>
      <c r="DF29" s="634"/>
      <c r="DG29" s="634"/>
      <c r="DH29" s="634"/>
      <c r="DI29" s="634"/>
      <c r="DJ29" s="634"/>
      <c r="DK29" s="635"/>
      <c r="DL29" s="627">
        <v>2774940</v>
      </c>
      <c r="DM29" s="634"/>
      <c r="DN29" s="634"/>
      <c r="DO29" s="634"/>
      <c r="DP29" s="634"/>
      <c r="DQ29" s="634"/>
      <c r="DR29" s="634"/>
      <c r="DS29" s="634"/>
      <c r="DT29" s="634"/>
      <c r="DU29" s="634"/>
      <c r="DV29" s="635"/>
      <c r="DW29" s="624">
        <v>12.2</v>
      </c>
      <c r="DX29" s="636"/>
      <c r="DY29" s="636"/>
      <c r="DZ29" s="636"/>
      <c r="EA29" s="636"/>
      <c r="EB29" s="636"/>
      <c r="EC29" s="648"/>
    </row>
    <row r="30" spans="2:133" ht="11.25" customHeight="1">
      <c r="B30" s="618" t="s">
        <v>293</v>
      </c>
      <c r="C30" s="619"/>
      <c r="D30" s="619"/>
      <c r="E30" s="619"/>
      <c r="F30" s="619"/>
      <c r="G30" s="619"/>
      <c r="H30" s="619"/>
      <c r="I30" s="619"/>
      <c r="J30" s="619"/>
      <c r="K30" s="619"/>
      <c r="L30" s="619"/>
      <c r="M30" s="619"/>
      <c r="N30" s="619"/>
      <c r="O30" s="619"/>
      <c r="P30" s="619"/>
      <c r="Q30" s="620"/>
      <c r="R30" s="621">
        <v>9247618</v>
      </c>
      <c r="S30" s="622"/>
      <c r="T30" s="622"/>
      <c r="U30" s="622"/>
      <c r="V30" s="622"/>
      <c r="W30" s="622"/>
      <c r="X30" s="622"/>
      <c r="Y30" s="623"/>
      <c r="Z30" s="659">
        <v>22.6</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2726892</v>
      </c>
      <c r="CS30" s="622"/>
      <c r="CT30" s="622"/>
      <c r="CU30" s="622"/>
      <c r="CV30" s="622"/>
      <c r="CW30" s="622"/>
      <c r="CX30" s="622"/>
      <c r="CY30" s="623"/>
      <c r="CZ30" s="624">
        <v>6.9</v>
      </c>
      <c r="DA30" s="636"/>
      <c r="DB30" s="636"/>
      <c r="DC30" s="637"/>
      <c r="DD30" s="627">
        <v>2726892</v>
      </c>
      <c r="DE30" s="622"/>
      <c r="DF30" s="622"/>
      <c r="DG30" s="622"/>
      <c r="DH30" s="622"/>
      <c r="DI30" s="622"/>
      <c r="DJ30" s="622"/>
      <c r="DK30" s="623"/>
      <c r="DL30" s="627">
        <v>2726892</v>
      </c>
      <c r="DM30" s="622"/>
      <c r="DN30" s="622"/>
      <c r="DO30" s="622"/>
      <c r="DP30" s="622"/>
      <c r="DQ30" s="622"/>
      <c r="DR30" s="622"/>
      <c r="DS30" s="622"/>
      <c r="DT30" s="622"/>
      <c r="DU30" s="622"/>
      <c r="DV30" s="623"/>
      <c r="DW30" s="624">
        <v>12</v>
      </c>
      <c r="DX30" s="636"/>
      <c r="DY30" s="636"/>
      <c r="DZ30" s="636"/>
      <c r="EA30" s="636"/>
      <c r="EB30" s="636"/>
      <c r="EC30" s="648"/>
    </row>
    <row r="31" spans="2:133" ht="11.25" customHeight="1">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99.6</v>
      </c>
      <c r="BH31" s="684"/>
      <c r="BI31" s="684"/>
      <c r="BJ31" s="684"/>
      <c r="BK31" s="684"/>
      <c r="BL31" s="684"/>
      <c r="BM31" s="685">
        <v>99.3</v>
      </c>
      <c r="BN31" s="684"/>
      <c r="BO31" s="684"/>
      <c r="BP31" s="684"/>
      <c r="BQ31" s="686"/>
      <c r="BR31" s="683">
        <v>99.6</v>
      </c>
      <c r="BS31" s="684"/>
      <c r="BT31" s="684"/>
      <c r="BU31" s="684"/>
      <c r="BV31" s="684"/>
      <c r="BW31" s="684"/>
      <c r="BX31" s="685">
        <v>99.3</v>
      </c>
      <c r="BY31" s="684"/>
      <c r="BZ31" s="684"/>
      <c r="CA31" s="684"/>
      <c r="CB31" s="686"/>
      <c r="CD31" s="642"/>
      <c r="CE31" s="643"/>
      <c r="CF31" s="618" t="s">
        <v>300</v>
      </c>
      <c r="CG31" s="619"/>
      <c r="CH31" s="619"/>
      <c r="CI31" s="619"/>
      <c r="CJ31" s="619"/>
      <c r="CK31" s="619"/>
      <c r="CL31" s="619"/>
      <c r="CM31" s="619"/>
      <c r="CN31" s="619"/>
      <c r="CO31" s="619"/>
      <c r="CP31" s="619"/>
      <c r="CQ31" s="620"/>
      <c r="CR31" s="621">
        <v>48048</v>
      </c>
      <c r="CS31" s="634"/>
      <c r="CT31" s="634"/>
      <c r="CU31" s="634"/>
      <c r="CV31" s="634"/>
      <c r="CW31" s="634"/>
      <c r="CX31" s="634"/>
      <c r="CY31" s="635"/>
      <c r="CZ31" s="624">
        <v>0.1</v>
      </c>
      <c r="DA31" s="636"/>
      <c r="DB31" s="636"/>
      <c r="DC31" s="637"/>
      <c r="DD31" s="627">
        <v>48048</v>
      </c>
      <c r="DE31" s="634"/>
      <c r="DF31" s="634"/>
      <c r="DG31" s="634"/>
      <c r="DH31" s="634"/>
      <c r="DI31" s="634"/>
      <c r="DJ31" s="634"/>
      <c r="DK31" s="635"/>
      <c r="DL31" s="627">
        <v>48048</v>
      </c>
      <c r="DM31" s="634"/>
      <c r="DN31" s="634"/>
      <c r="DO31" s="634"/>
      <c r="DP31" s="634"/>
      <c r="DQ31" s="634"/>
      <c r="DR31" s="634"/>
      <c r="DS31" s="634"/>
      <c r="DT31" s="634"/>
      <c r="DU31" s="634"/>
      <c r="DV31" s="635"/>
      <c r="DW31" s="624">
        <v>0.2</v>
      </c>
      <c r="DX31" s="636"/>
      <c r="DY31" s="636"/>
      <c r="DZ31" s="636"/>
      <c r="EA31" s="636"/>
      <c r="EB31" s="636"/>
      <c r="EC31" s="648"/>
    </row>
    <row r="32" spans="2:133" ht="11.25" customHeight="1">
      <c r="B32" s="618" t="s">
        <v>301</v>
      </c>
      <c r="C32" s="619"/>
      <c r="D32" s="619"/>
      <c r="E32" s="619"/>
      <c r="F32" s="619"/>
      <c r="G32" s="619"/>
      <c r="H32" s="619"/>
      <c r="I32" s="619"/>
      <c r="J32" s="619"/>
      <c r="K32" s="619"/>
      <c r="L32" s="619"/>
      <c r="M32" s="619"/>
      <c r="N32" s="619"/>
      <c r="O32" s="619"/>
      <c r="P32" s="619"/>
      <c r="Q32" s="620"/>
      <c r="R32" s="621">
        <v>2848416</v>
      </c>
      <c r="S32" s="622"/>
      <c r="T32" s="622"/>
      <c r="U32" s="622"/>
      <c r="V32" s="622"/>
      <c r="W32" s="622"/>
      <c r="X32" s="622"/>
      <c r="Y32" s="623"/>
      <c r="Z32" s="659">
        <v>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99.4</v>
      </c>
      <c r="BH32" s="634"/>
      <c r="BI32" s="634"/>
      <c r="BJ32" s="634"/>
      <c r="BK32" s="634"/>
      <c r="BL32" s="634"/>
      <c r="BM32" s="625">
        <v>98.9</v>
      </c>
      <c r="BN32" s="634"/>
      <c r="BO32" s="634"/>
      <c r="BP32" s="634"/>
      <c r="BQ32" s="657"/>
      <c r="BR32" s="687">
        <v>99.4</v>
      </c>
      <c r="BS32" s="634"/>
      <c r="BT32" s="634"/>
      <c r="BU32" s="634"/>
      <c r="BV32" s="634"/>
      <c r="BW32" s="634"/>
      <c r="BX32" s="625">
        <v>98.9</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c r="B33" s="618" t="s">
        <v>305</v>
      </c>
      <c r="C33" s="619"/>
      <c r="D33" s="619"/>
      <c r="E33" s="619"/>
      <c r="F33" s="619"/>
      <c r="G33" s="619"/>
      <c r="H33" s="619"/>
      <c r="I33" s="619"/>
      <c r="J33" s="619"/>
      <c r="K33" s="619"/>
      <c r="L33" s="619"/>
      <c r="M33" s="619"/>
      <c r="N33" s="619"/>
      <c r="O33" s="619"/>
      <c r="P33" s="619"/>
      <c r="Q33" s="620"/>
      <c r="R33" s="621">
        <v>36440</v>
      </c>
      <c r="S33" s="622"/>
      <c r="T33" s="622"/>
      <c r="U33" s="622"/>
      <c r="V33" s="622"/>
      <c r="W33" s="622"/>
      <c r="X33" s="622"/>
      <c r="Y33" s="623"/>
      <c r="Z33" s="659">
        <v>0.1</v>
      </c>
      <c r="AA33" s="659"/>
      <c r="AB33" s="659"/>
      <c r="AC33" s="659"/>
      <c r="AD33" s="660">
        <v>17121</v>
      </c>
      <c r="AE33" s="660"/>
      <c r="AF33" s="660"/>
      <c r="AG33" s="660"/>
      <c r="AH33" s="660"/>
      <c r="AI33" s="660"/>
      <c r="AJ33" s="660"/>
      <c r="AK33" s="660"/>
      <c r="AL33" s="624">
        <v>0.1</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99.8</v>
      </c>
      <c r="BH33" s="606"/>
      <c r="BI33" s="606"/>
      <c r="BJ33" s="606"/>
      <c r="BK33" s="606"/>
      <c r="BL33" s="606"/>
      <c r="BM33" s="652">
        <v>99.6</v>
      </c>
      <c r="BN33" s="606"/>
      <c r="BO33" s="606"/>
      <c r="BP33" s="606"/>
      <c r="BQ33" s="669"/>
      <c r="BR33" s="682">
        <v>99.8</v>
      </c>
      <c r="BS33" s="606"/>
      <c r="BT33" s="606"/>
      <c r="BU33" s="606"/>
      <c r="BV33" s="606"/>
      <c r="BW33" s="606"/>
      <c r="BX33" s="652">
        <v>99.6</v>
      </c>
      <c r="BY33" s="606"/>
      <c r="BZ33" s="606"/>
      <c r="CA33" s="606"/>
      <c r="CB33" s="669"/>
      <c r="CD33" s="618" t="s">
        <v>307</v>
      </c>
      <c r="CE33" s="619"/>
      <c r="CF33" s="619"/>
      <c r="CG33" s="619"/>
      <c r="CH33" s="619"/>
      <c r="CI33" s="619"/>
      <c r="CJ33" s="619"/>
      <c r="CK33" s="619"/>
      <c r="CL33" s="619"/>
      <c r="CM33" s="619"/>
      <c r="CN33" s="619"/>
      <c r="CO33" s="619"/>
      <c r="CP33" s="619"/>
      <c r="CQ33" s="620"/>
      <c r="CR33" s="621">
        <v>14590897</v>
      </c>
      <c r="CS33" s="634"/>
      <c r="CT33" s="634"/>
      <c r="CU33" s="634"/>
      <c r="CV33" s="634"/>
      <c r="CW33" s="634"/>
      <c r="CX33" s="634"/>
      <c r="CY33" s="635"/>
      <c r="CZ33" s="624">
        <v>36.700000000000003</v>
      </c>
      <c r="DA33" s="636"/>
      <c r="DB33" s="636"/>
      <c r="DC33" s="637"/>
      <c r="DD33" s="627">
        <v>12216346</v>
      </c>
      <c r="DE33" s="634"/>
      <c r="DF33" s="634"/>
      <c r="DG33" s="634"/>
      <c r="DH33" s="634"/>
      <c r="DI33" s="634"/>
      <c r="DJ33" s="634"/>
      <c r="DK33" s="635"/>
      <c r="DL33" s="627">
        <v>9840811</v>
      </c>
      <c r="DM33" s="634"/>
      <c r="DN33" s="634"/>
      <c r="DO33" s="634"/>
      <c r="DP33" s="634"/>
      <c r="DQ33" s="634"/>
      <c r="DR33" s="634"/>
      <c r="DS33" s="634"/>
      <c r="DT33" s="634"/>
      <c r="DU33" s="634"/>
      <c r="DV33" s="635"/>
      <c r="DW33" s="624">
        <v>43.1</v>
      </c>
      <c r="DX33" s="636"/>
      <c r="DY33" s="636"/>
      <c r="DZ33" s="636"/>
      <c r="EA33" s="636"/>
      <c r="EB33" s="636"/>
      <c r="EC33" s="648"/>
    </row>
    <row r="34" spans="2:133" ht="11.25" customHeight="1">
      <c r="B34" s="618" t="s">
        <v>308</v>
      </c>
      <c r="C34" s="619"/>
      <c r="D34" s="619"/>
      <c r="E34" s="619"/>
      <c r="F34" s="619"/>
      <c r="G34" s="619"/>
      <c r="H34" s="619"/>
      <c r="I34" s="619"/>
      <c r="J34" s="619"/>
      <c r="K34" s="619"/>
      <c r="L34" s="619"/>
      <c r="M34" s="619"/>
      <c r="N34" s="619"/>
      <c r="O34" s="619"/>
      <c r="P34" s="619"/>
      <c r="Q34" s="620"/>
      <c r="R34" s="621">
        <v>38937</v>
      </c>
      <c r="S34" s="622"/>
      <c r="T34" s="622"/>
      <c r="U34" s="622"/>
      <c r="V34" s="622"/>
      <c r="W34" s="622"/>
      <c r="X34" s="622"/>
      <c r="Y34" s="623"/>
      <c r="Z34" s="659">
        <v>0.1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6511300</v>
      </c>
      <c r="CS34" s="622"/>
      <c r="CT34" s="622"/>
      <c r="CU34" s="622"/>
      <c r="CV34" s="622"/>
      <c r="CW34" s="622"/>
      <c r="CX34" s="622"/>
      <c r="CY34" s="623"/>
      <c r="CZ34" s="624">
        <v>16.399999999999999</v>
      </c>
      <c r="DA34" s="636"/>
      <c r="DB34" s="636"/>
      <c r="DC34" s="637"/>
      <c r="DD34" s="627">
        <v>5019359</v>
      </c>
      <c r="DE34" s="622"/>
      <c r="DF34" s="622"/>
      <c r="DG34" s="622"/>
      <c r="DH34" s="622"/>
      <c r="DI34" s="622"/>
      <c r="DJ34" s="622"/>
      <c r="DK34" s="623"/>
      <c r="DL34" s="627">
        <v>4401007</v>
      </c>
      <c r="DM34" s="622"/>
      <c r="DN34" s="622"/>
      <c r="DO34" s="622"/>
      <c r="DP34" s="622"/>
      <c r="DQ34" s="622"/>
      <c r="DR34" s="622"/>
      <c r="DS34" s="622"/>
      <c r="DT34" s="622"/>
      <c r="DU34" s="622"/>
      <c r="DV34" s="623"/>
      <c r="DW34" s="624">
        <v>19.3</v>
      </c>
      <c r="DX34" s="636"/>
      <c r="DY34" s="636"/>
      <c r="DZ34" s="636"/>
      <c r="EA34" s="636"/>
      <c r="EB34" s="636"/>
      <c r="EC34" s="648"/>
    </row>
    <row r="35" spans="2:133" ht="11.25" customHeight="1">
      <c r="B35" s="618" t="s">
        <v>310</v>
      </c>
      <c r="C35" s="619"/>
      <c r="D35" s="619"/>
      <c r="E35" s="619"/>
      <c r="F35" s="619"/>
      <c r="G35" s="619"/>
      <c r="H35" s="619"/>
      <c r="I35" s="619"/>
      <c r="J35" s="619"/>
      <c r="K35" s="619"/>
      <c r="L35" s="619"/>
      <c r="M35" s="619"/>
      <c r="N35" s="619"/>
      <c r="O35" s="619"/>
      <c r="P35" s="619"/>
      <c r="Q35" s="620"/>
      <c r="R35" s="621">
        <v>889780</v>
      </c>
      <c r="S35" s="622"/>
      <c r="T35" s="622"/>
      <c r="U35" s="622"/>
      <c r="V35" s="622"/>
      <c r="W35" s="622"/>
      <c r="X35" s="622"/>
      <c r="Y35" s="623"/>
      <c r="Z35" s="659">
        <v>2.2000000000000002</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204592</v>
      </c>
      <c r="CS35" s="634"/>
      <c r="CT35" s="634"/>
      <c r="CU35" s="634"/>
      <c r="CV35" s="634"/>
      <c r="CW35" s="634"/>
      <c r="CX35" s="634"/>
      <c r="CY35" s="635"/>
      <c r="CZ35" s="624">
        <v>0.5</v>
      </c>
      <c r="DA35" s="636"/>
      <c r="DB35" s="636"/>
      <c r="DC35" s="637"/>
      <c r="DD35" s="627">
        <v>191063</v>
      </c>
      <c r="DE35" s="634"/>
      <c r="DF35" s="634"/>
      <c r="DG35" s="634"/>
      <c r="DH35" s="634"/>
      <c r="DI35" s="634"/>
      <c r="DJ35" s="634"/>
      <c r="DK35" s="635"/>
      <c r="DL35" s="627">
        <v>191063</v>
      </c>
      <c r="DM35" s="634"/>
      <c r="DN35" s="634"/>
      <c r="DO35" s="634"/>
      <c r="DP35" s="634"/>
      <c r="DQ35" s="634"/>
      <c r="DR35" s="634"/>
      <c r="DS35" s="634"/>
      <c r="DT35" s="634"/>
      <c r="DU35" s="634"/>
      <c r="DV35" s="635"/>
      <c r="DW35" s="624">
        <v>0.8</v>
      </c>
      <c r="DX35" s="636"/>
      <c r="DY35" s="636"/>
      <c r="DZ35" s="636"/>
      <c r="EA35" s="636"/>
      <c r="EB35" s="636"/>
      <c r="EC35" s="648"/>
    </row>
    <row r="36" spans="2:133" ht="11.25" customHeight="1">
      <c r="B36" s="618" t="s">
        <v>314</v>
      </c>
      <c r="C36" s="619"/>
      <c r="D36" s="619"/>
      <c r="E36" s="619"/>
      <c r="F36" s="619"/>
      <c r="G36" s="619"/>
      <c r="H36" s="619"/>
      <c r="I36" s="619"/>
      <c r="J36" s="619"/>
      <c r="K36" s="619"/>
      <c r="L36" s="619"/>
      <c r="M36" s="619"/>
      <c r="N36" s="619"/>
      <c r="O36" s="619"/>
      <c r="P36" s="619"/>
      <c r="Q36" s="620"/>
      <c r="R36" s="621">
        <v>663164</v>
      </c>
      <c r="S36" s="622"/>
      <c r="T36" s="622"/>
      <c r="U36" s="622"/>
      <c r="V36" s="622"/>
      <c r="W36" s="622"/>
      <c r="X36" s="622"/>
      <c r="Y36" s="623"/>
      <c r="Z36" s="659">
        <v>1.6</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3877227</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13975</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3817093</v>
      </c>
      <c r="CS36" s="622"/>
      <c r="CT36" s="622"/>
      <c r="CU36" s="622"/>
      <c r="CV36" s="622"/>
      <c r="CW36" s="622"/>
      <c r="CX36" s="622"/>
      <c r="CY36" s="623"/>
      <c r="CZ36" s="624">
        <v>9.6</v>
      </c>
      <c r="DA36" s="636"/>
      <c r="DB36" s="636"/>
      <c r="DC36" s="637"/>
      <c r="DD36" s="627">
        <v>3526393</v>
      </c>
      <c r="DE36" s="622"/>
      <c r="DF36" s="622"/>
      <c r="DG36" s="622"/>
      <c r="DH36" s="622"/>
      <c r="DI36" s="622"/>
      <c r="DJ36" s="622"/>
      <c r="DK36" s="623"/>
      <c r="DL36" s="627">
        <v>2748092</v>
      </c>
      <c r="DM36" s="622"/>
      <c r="DN36" s="622"/>
      <c r="DO36" s="622"/>
      <c r="DP36" s="622"/>
      <c r="DQ36" s="622"/>
      <c r="DR36" s="622"/>
      <c r="DS36" s="622"/>
      <c r="DT36" s="622"/>
      <c r="DU36" s="622"/>
      <c r="DV36" s="623"/>
      <c r="DW36" s="624">
        <v>12</v>
      </c>
      <c r="DX36" s="636"/>
      <c r="DY36" s="636"/>
      <c r="DZ36" s="636"/>
      <c r="EA36" s="636"/>
      <c r="EB36" s="636"/>
      <c r="EC36" s="648"/>
    </row>
    <row r="37" spans="2:133" ht="11.25" customHeight="1">
      <c r="B37" s="618" t="s">
        <v>318</v>
      </c>
      <c r="C37" s="619"/>
      <c r="D37" s="619"/>
      <c r="E37" s="619"/>
      <c r="F37" s="619"/>
      <c r="G37" s="619"/>
      <c r="H37" s="619"/>
      <c r="I37" s="619"/>
      <c r="J37" s="619"/>
      <c r="K37" s="619"/>
      <c r="L37" s="619"/>
      <c r="M37" s="619"/>
      <c r="N37" s="619"/>
      <c r="O37" s="619"/>
      <c r="P37" s="619"/>
      <c r="Q37" s="620"/>
      <c r="R37" s="621">
        <v>627974</v>
      </c>
      <c r="S37" s="622"/>
      <c r="T37" s="622"/>
      <c r="U37" s="622"/>
      <c r="V37" s="622"/>
      <c r="W37" s="622"/>
      <c r="X37" s="622"/>
      <c r="Y37" s="623"/>
      <c r="Z37" s="659">
        <v>1.5</v>
      </c>
      <c r="AA37" s="659"/>
      <c r="AB37" s="659"/>
      <c r="AC37" s="659"/>
      <c r="AD37" s="660">
        <v>4771</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426294</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-386778</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2171777</v>
      </c>
      <c r="CS37" s="634"/>
      <c r="CT37" s="634"/>
      <c r="CU37" s="634"/>
      <c r="CV37" s="634"/>
      <c r="CW37" s="634"/>
      <c r="CX37" s="634"/>
      <c r="CY37" s="635"/>
      <c r="CZ37" s="624">
        <v>5.5</v>
      </c>
      <c r="DA37" s="636"/>
      <c r="DB37" s="636"/>
      <c r="DC37" s="637"/>
      <c r="DD37" s="627">
        <v>2171777</v>
      </c>
      <c r="DE37" s="634"/>
      <c r="DF37" s="634"/>
      <c r="DG37" s="634"/>
      <c r="DH37" s="634"/>
      <c r="DI37" s="634"/>
      <c r="DJ37" s="634"/>
      <c r="DK37" s="635"/>
      <c r="DL37" s="627">
        <v>1974941</v>
      </c>
      <c r="DM37" s="634"/>
      <c r="DN37" s="634"/>
      <c r="DO37" s="634"/>
      <c r="DP37" s="634"/>
      <c r="DQ37" s="634"/>
      <c r="DR37" s="634"/>
      <c r="DS37" s="634"/>
      <c r="DT37" s="634"/>
      <c r="DU37" s="634"/>
      <c r="DV37" s="635"/>
      <c r="DW37" s="624">
        <v>8.6999999999999993</v>
      </c>
      <c r="DX37" s="636"/>
      <c r="DY37" s="636"/>
      <c r="DZ37" s="636"/>
      <c r="EA37" s="636"/>
      <c r="EB37" s="636"/>
      <c r="EC37" s="648"/>
    </row>
    <row r="38" spans="2:133" ht="11.25" customHeight="1">
      <c r="B38" s="618" t="s">
        <v>322</v>
      </c>
      <c r="C38" s="619"/>
      <c r="D38" s="619"/>
      <c r="E38" s="619"/>
      <c r="F38" s="619"/>
      <c r="G38" s="619"/>
      <c r="H38" s="619"/>
      <c r="I38" s="619"/>
      <c r="J38" s="619"/>
      <c r="K38" s="619"/>
      <c r="L38" s="619"/>
      <c r="M38" s="619"/>
      <c r="N38" s="619"/>
      <c r="O38" s="619"/>
      <c r="P38" s="619"/>
      <c r="Q38" s="620"/>
      <c r="R38" s="621">
        <v>2006089</v>
      </c>
      <c r="S38" s="622"/>
      <c r="T38" s="622"/>
      <c r="U38" s="622"/>
      <c r="V38" s="622"/>
      <c r="W38" s="622"/>
      <c r="X38" s="622"/>
      <c r="Y38" s="623"/>
      <c r="Z38" s="659">
        <v>4.9000000000000004</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2243</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13447</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3448690</v>
      </c>
      <c r="CS38" s="622"/>
      <c r="CT38" s="622"/>
      <c r="CU38" s="622"/>
      <c r="CV38" s="622"/>
      <c r="CW38" s="622"/>
      <c r="CX38" s="622"/>
      <c r="CY38" s="623"/>
      <c r="CZ38" s="624">
        <v>8.6999999999999993</v>
      </c>
      <c r="DA38" s="636"/>
      <c r="DB38" s="636"/>
      <c r="DC38" s="637"/>
      <c r="DD38" s="627">
        <v>2917687</v>
      </c>
      <c r="DE38" s="622"/>
      <c r="DF38" s="622"/>
      <c r="DG38" s="622"/>
      <c r="DH38" s="622"/>
      <c r="DI38" s="622"/>
      <c r="DJ38" s="622"/>
      <c r="DK38" s="623"/>
      <c r="DL38" s="627">
        <v>2500649</v>
      </c>
      <c r="DM38" s="622"/>
      <c r="DN38" s="622"/>
      <c r="DO38" s="622"/>
      <c r="DP38" s="622"/>
      <c r="DQ38" s="622"/>
      <c r="DR38" s="622"/>
      <c r="DS38" s="622"/>
      <c r="DT38" s="622"/>
      <c r="DU38" s="622"/>
      <c r="DV38" s="623"/>
      <c r="DW38" s="624">
        <v>11</v>
      </c>
      <c r="DX38" s="636"/>
      <c r="DY38" s="636"/>
      <c r="DZ38" s="636"/>
      <c r="EA38" s="636"/>
      <c r="EB38" s="636"/>
      <c r="EC38" s="648"/>
    </row>
    <row r="39" spans="2:133" ht="11.25" customHeight="1">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19216</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608186</v>
      </c>
      <c r="CS39" s="634"/>
      <c r="CT39" s="634"/>
      <c r="CU39" s="634"/>
      <c r="CV39" s="634"/>
      <c r="CW39" s="634"/>
      <c r="CX39" s="634"/>
      <c r="CY39" s="635"/>
      <c r="CZ39" s="624">
        <v>1.5</v>
      </c>
      <c r="DA39" s="636"/>
      <c r="DB39" s="636"/>
      <c r="DC39" s="637"/>
      <c r="DD39" s="627">
        <v>561844</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c r="B40" s="618" t="s">
        <v>330</v>
      </c>
      <c r="C40" s="619"/>
      <c r="D40" s="619"/>
      <c r="E40" s="619"/>
      <c r="F40" s="619"/>
      <c r="G40" s="619"/>
      <c r="H40" s="619"/>
      <c r="I40" s="619"/>
      <c r="J40" s="619"/>
      <c r="K40" s="619"/>
      <c r="L40" s="619"/>
      <c r="M40" s="619"/>
      <c r="N40" s="619"/>
      <c r="O40" s="619"/>
      <c r="P40" s="619"/>
      <c r="Q40" s="620"/>
      <c r="R40" s="621">
        <v>238789</v>
      </c>
      <c r="S40" s="622"/>
      <c r="T40" s="622"/>
      <c r="U40" s="622"/>
      <c r="V40" s="622"/>
      <c r="W40" s="622"/>
      <c r="X40" s="622"/>
      <c r="Y40" s="623"/>
      <c r="Z40" s="659">
        <v>0.6</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101</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1036</v>
      </c>
      <c r="CS40" s="622"/>
      <c r="CT40" s="622"/>
      <c r="CU40" s="622"/>
      <c r="CV40" s="622"/>
      <c r="CW40" s="622"/>
      <c r="CX40" s="622"/>
      <c r="CY40" s="623"/>
      <c r="CZ40" s="624">
        <v>0</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c r="B41" s="602" t="s">
        <v>335</v>
      </c>
      <c r="C41" s="603"/>
      <c r="D41" s="603"/>
      <c r="E41" s="603"/>
      <c r="F41" s="603"/>
      <c r="G41" s="603"/>
      <c r="H41" s="603"/>
      <c r="I41" s="603"/>
      <c r="J41" s="603"/>
      <c r="K41" s="603"/>
      <c r="L41" s="603"/>
      <c r="M41" s="603"/>
      <c r="N41" s="603"/>
      <c r="O41" s="603"/>
      <c r="P41" s="603"/>
      <c r="Q41" s="604"/>
      <c r="R41" s="605">
        <v>40961534</v>
      </c>
      <c r="S41" s="646"/>
      <c r="T41" s="646"/>
      <c r="U41" s="646"/>
      <c r="V41" s="646"/>
      <c r="W41" s="646"/>
      <c r="X41" s="646"/>
      <c r="Y41" s="649"/>
      <c r="Z41" s="650">
        <v>100</v>
      </c>
      <c r="AA41" s="650"/>
      <c r="AB41" s="650"/>
      <c r="AC41" s="650"/>
      <c r="AD41" s="651">
        <v>22577513</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960554</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c r="AQ42" s="666" t="s">
        <v>339</v>
      </c>
      <c r="AR42" s="667"/>
      <c r="AS42" s="667"/>
      <c r="AT42" s="667"/>
      <c r="AU42" s="667"/>
      <c r="AV42" s="667"/>
      <c r="AW42" s="667"/>
      <c r="AX42" s="667"/>
      <c r="AY42" s="668"/>
      <c r="AZ42" s="605">
        <v>2488136</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319</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3464814</v>
      </c>
      <c r="CS42" s="634"/>
      <c r="CT42" s="634"/>
      <c r="CU42" s="634"/>
      <c r="CV42" s="634"/>
      <c r="CW42" s="634"/>
      <c r="CX42" s="634"/>
      <c r="CY42" s="635"/>
      <c r="CZ42" s="624">
        <v>8.6999999999999993</v>
      </c>
      <c r="DA42" s="636"/>
      <c r="DB42" s="636"/>
      <c r="DC42" s="637"/>
      <c r="DD42" s="627">
        <v>954259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c r="B43" s="214" t="s">
        <v>342</v>
      </c>
      <c r="CD43" s="618" t="s">
        <v>343</v>
      </c>
      <c r="CE43" s="619"/>
      <c r="CF43" s="619"/>
      <c r="CG43" s="619"/>
      <c r="CH43" s="619"/>
      <c r="CI43" s="619"/>
      <c r="CJ43" s="619"/>
      <c r="CK43" s="619"/>
      <c r="CL43" s="619"/>
      <c r="CM43" s="619"/>
      <c r="CN43" s="619"/>
      <c r="CO43" s="619"/>
      <c r="CP43" s="619"/>
      <c r="CQ43" s="620"/>
      <c r="CR43" s="621">
        <v>88121</v>
      </c>
      <c r="CS43" s="634"/>
      <c r="CT43" s="634"/>
      <c r="CU43" s="634"/>
      <c r="CV43" s="634"/>
      <c r="CW43" s="634"/>
      <c r="CX43" s="634"/>
      <c r="CY43" s="635"/>
      <c r="CZ43" s="624">
        <v>0.2</v>
      </c>
      <c r="DA43" s="636"/>
      <c r="DB43" s="636"/>
      <c r="DC43" s="637"/>
      <c r="DD43" s="627">
        <v>88121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3464814</v>
      </c>
      <c r="CS44" s="622"/>
      <c r="CT44" s="622"/>
      <c r="CU44" s="622"/>
      <c r="CV44" s="622"/>
      <c r="CW44" s="622"/>
      <c r="CX44" s="622"/>
      <c r="CY44" s="623"/>
      <c r="CZ44" s="624">
        <v>8.6999999999999993</v>
      </c>
      <c r="DA44" s="625"/>
      <c r="DB44" s="625"/>
      <c r="DC44" s="626"/>
      <c r="DD44" s="627">
        <v>954259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941798</v>
      </c>
      <c r="CS45" s="634"/>
      <c r="CT45" s="634"/>
      <c r="CU45" s="634"/>
      <c r="CV45" s="634"/>
      <c r="CW45" s="634"/>
      <c r="CX45" s="634"/>
      <c r="CY45" s="635"/>
      <c r="CZ45" s="624">
        <v>2.4</v>
      </c>
      <c r="DA45" s="636"/>
      <c r="DB45" s="636"/>
      <c r="DC45" s="637"/>
      <c r="DD45" s="627">
        <v>70538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c r="B46" s="225"/>
      <c r="CD46" s="642"/>
      <c r="CE46" s="643"/>
      <c r="CF46" s="618" t="s">
        <v>348</v>
      </c>
      <c r="CG46" s="619"/>
      <c r="CH46" s="619"/>
      <c r="CI46" s="619"/>
      <c r="CJ46" s="619"/>
      <c r="CK46" s="619"/>
      <c r="CL46" s="619"/>
      <c r="CM46" s="619"/>
      <c r="CN46" s="619"/>
      <c r="CO46" s="619"/>
      <c r="CP46" s="619"/>
      <c r="CQ46" s="620"/>
      <c r="CR46" s="621">
        <v>2523016</v>
      </c>
      <c r="CS46" s="622"/>
      <c r="CT46" s="622"/>
      <c r="CU46" s="622"/>
      <c r="CV46" s="622"/>
      <c r="CW46" s="622"/>
      <c r="CX46" s="622"/>
      <c r="CY46" s="623"/>
      <c r="CZ46" s="624">
        <v>6.4</v>
      </c>
      <c r="DA46" s="625"/>
      <c r="DB46" s="625"/>
      <c r="DC46" s="626"/>
      <c r="DD46" s="627">
        <v>883721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c r="B49" s="225"/>
      <c r="CD49" s="602" t="s">
        <v>351</v>
      </c>
      <c r="CE49" s="603"/>
      <c r="CF49" s="603"/>
      <c r="CG49" s="603"/>
      <c r="CH49" s="603"/>
      <c r="CI49" s="603"/>
      <c r="CJ49" s="603"/>
      <c r="CK49" s="603"/>
      <c r="CL49" s="603"/>
      <c r="CM49" s="603"/>
      <c r="CN49" s="603"/>
      <c r="CO49" s="603"/>
      <c r="CP49" s="603"/>
      <c r="CQ49" s="604"/>
      <c r="CR49" s="605">
        <v>39717445</v>
      </c>
      <c r="CS49" s="606"/>
      <c r="CT49" s="606"/>
      <c r="CU49" s="606"/>
      <c r="CV49" s="606"/>
      <c r="CW49" s="606"/>
      <c r="CX49" s="606"/>
      <c r="CY49" s="607"/>
      <c r="CZ49" s="608">
        <v>100</v>
      </c>
      <c r="DA49" s="609"/>
      <c r="DB49" s="609"/>
      <c r="DC49" s="610"/>
      <c r="DD49" s="611">
        <v>25834991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NHlzzcsi4kArHSo4CafYFWYylRQjev5FkosWUloLtFDWKtyXE7X8/xGEEeUqJRaaVpHH+QtBmAXgHQGlnMQHZg==" saltValue="rb9KxCKL3i0Km4W9L5113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1093" t="s">
        <v>352</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3"/>
      <c r="BB2" s="1093"/>
      <c r="BC2" s="1093"/>
      <c r="BD2" s="1093"/>
      <c r="BE2" s="1093"/>
      <c r="BF2" s="1093"/>
      <c r="BG2" s="1093"/>
      <c r="BH2" s="1093"/>
      <c r="BI2" s="1093"/>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4" t="s">
        <v>353</v>
      </c>
      <c r="DK2" s="1095"/>
      <c r="DL2" s="1095"/>
      <c r="DM2" s="1095"/>
      <c r="DN2" s="1095"/>
      <c r="DO2" s="1096"/>
      <c r="DP2" s="228"/>
      <c r="DQ2" s="1094" t="s">
        <v>354</v>
      </c>
      <c r="DR2" s="1095"/>
      <c r="DS2" s="1095"/>
      <c r="DT2" s="1095"/>
      <c r="DU2" s="1095"/>
      <c r="DV2" s="1095"/>
      <c r="DW2" s="1095"/>
      <c r="DX2" s="1095"/>
      <c r="DY2" s="1095"/>
      <c r="DZ2" s="1096"/>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1062" t="s">
        <v>355</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7"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7" t="s">
        <v>371</v>
      </c>
      <c r="DH5" s="1088"/>
      <c r="DI5" s="1088"/>
      <c r="DJ5" s="1088"/>
      <c r="DK5" s="1089"/>
      <c r="DL5" s="1087" t="s">
        <v>372</v>
      </c>
      <c r="DM5" s="1088"/>
      <c r="DN5" s="1088"/>
      <c r="DO5" s="1088"/>
      <c r="DP5" s="1089"/>
      <c r="DQ5" s="1001" t="s">
        <v>373</v>
      </c>
      <c r="DR5" s="1002"/>
      <c r="DS5" s="1002"/>
      <c r="DT5" s="1002"/>
      <c r="DU5" s="1003"/>
      <c r="DV5" s="1001" t="s">
        <v>364</v>
      </c>
      <c r="DW5" s="1002"/>
      <c r="DX5" s="1002"/>
      <c r="DY5" s="1002"/>
      <c r="DZ5" s="1015"/>
      <c r="EA5" s="234"/>
    </row>
    <row r="6" spans="1:131" s="235" customFormat="1" ht="26.25" customHeight="1" thickBot="1">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8"/>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90"/>
      <c r="DH6" s="1091"/>
      <c r="DI6" s="1091"/>
      <c r="DJ6" s="1091"/>
      <c r="DK6" s="1092"/>
      <c r="DL6" s="1090"/>
      <c r="DM6" s="1091"/>
      <c r="DN6" s="1091"/>
      <c r="DO6" s="1091"/>
      <c r="DP6" s="1092"/>
      <c r="DQ6" s="1004"/>
      <c r="DR6" s="1005"/>
      <c r="DS6" s="1005"/>
      <c r="DT6" s="1005"/>
      <c r="DU6" s="1006"/>
      <c r="DV6" s="1004"/>
      <c r="DW6" s="1005"/>
      <c r="DX6" s="1005"/>
      <c r="DY6" s="1005"/>
      <c r="DZ6" s="1016"/>
      <c r="EA6" s="234"/>
    </row>
    <row r="7" spans="1:131" s="235" customFormat="1" ht="26.25" customHeight="1" thickTop="1">
      <c r="A7" s="236">
        <v>1</v>
      </c>
      <c r="B7" s="1050" t="s">
        <v>374</v>
      </c>
      <c r="C7" s="1051"/>
      <c r="D7" s="1051"/>
      <c r="E7" s="1051"/>
      <c r="F7" s="1051"/>
      <c r="G7" s="1051"/>
      <c r="H7" s="1051"/>
      <c r="I7" s="1051"/>
      <c r="J7" s="1051"/>
      <c r="K7" s="1051"/>
      <c r="L7" s="1051"/>
      <c r="M7" s="1051"/>
      <c r="N7" s="1051"/>
      <c r="O7" s="1051"/>
      <c r="P7" s="1052"/>
      <c r="Q7" s="1105">
        <v>40905</v>
      </c>
      <c r="R7" s="1106"/>
      <c r="S7" s="1106"/>
      <c r="T7" s="1106"/>
      <c r="U7" s="1106"/>
      <c r="V7" s="1106">
        <v>39704</v>
      </c>
      <c r="W7" s="1106"/>
      <c r="X7" s="1106"/>
      <c r="Y7" s="1106"/>
      <c r="Z7" s="1106"/>
      <c r="AA7" s="1106">
        <v>1201</v>
      </c>
      <c r="AB7" s="1106"/>
      <c r="AC7" s="1106"/>
      <c r="AD7" s="1106"/>
      <c r="AE7" s="1107"/>
      <c r="AF7" s="1108">
        <v>781</v>
      </c>
      <c r="AG7" s="1109"/>
      <c r="AH7" s="1109"/>
      <c r="AI7" s="1109"/>
      <c r="AJ7" s="1110"/>
      <c r="AK7" s="1111">
        <v>890</v>
      </c>
      <c r="AL7" s="1112"/>
      <c r="AM7" s="1112"/>
      <c r="AN7" s="1112"/>
      <c r="AO7" s="1112"/>
      <c r="AP7" s="1112">
        <v>22543</v>
      </c>
      <c r="AQ7" s="1112"/>
      <c r="AR7" s="1112"/>
      <c r="AS7" s="1112"/>
      <c r="AT7" s="1112"/>
      <c r="AU7" s="1113"/>
      <c r="AV7" s="1113"/>
      <c r="AW7" s="1113"/>
      <c r="AX7" s="1113"/>
      <c r="AY7" s="1114"/>
      <c r="AZ7" s="232"/>
      <c r="BA7" s="232"/>
      <c r="BB7" s="232"/>
      <c r="BC7" s="232"/>
      <c r="BD7" s="232"/>
      <c r="BE7" s="233"/>
      <c r="BF7" s="233"/>
      <c r="BG7" s="233"/>
      <c r="BH7" s="233"/>
      <c r="BI7" s="233"/>
      <c r="BJ7" s="233"/>
      <c r="BK7" s="233"/>
      <c r="BL7" s="233"/>
      <c r="BM7" s="233"/>
      <c r="BN7" s="233"/>
      <c r="BO7" s="233"/>
      <c r="BP7" s="233"/>
      <c r="BQ7" s="236">
        <v>1</v>
      </c>
      <c r="BR7" s="237"/>
      <c r="BS7" s="1102" t="s">
        <v>558</v>
      </c>
      <c r="BT7" s="1103"/>
      <c r="BU7" s="1103"/>
      <c r="BV7" s="1103"/>
      <c r="BW7" s="1103"/>
      <c r="BX7" s="1103"/>
      <c r="BY7" s="1103"/>
      <c r="BZ7" s="1103"/>
      <c r="CA7" s="1103"/>
      <c r="CB7" s="1103"/>
      <c r="CC7" s="1103"/>
      <c r="CD7" s="1103"/>
      <c r="CE7" s="1103"/>
      <c r="CF7" s="1103"/>
      <c r="CG7" s="1115"/>
      <c r="CH7" s="1099">
        <v>1</v>
      </c>
      <c r="CI7" s="1100"/>
      <c r="CJ7" s="1100"/>
      <c r="CK7" s="1100"/>
      <c r="CL7" s="1101"/>
      <c r="CM7" s="1099">
        <v>57</v>
      </c>
      <c r="CN7" s="1100"/>
      <c r="CO7" s="1100"/>
      <c r="CP7" s="1100"/>
      <c r="CQ7" s="1101"/>
      <c r="CR7" s="1099">
        <v>10</v>
      </c>
      <c r="CS7" s="1100"/>
      <c r="CT7" s="1100"/>
      <c r="CU7" s="1100"/>
      <c r="CV7" s="1101"/>
      <c r="CW7" s="1099" t="s">
        <v>554</v>
      </c>
      <c r="CX7" s="1100"/>
      <c r="CY7" s="1100"/>
      <c r="CZ7" s="1100"/>
      <c r="DA7" s="1101"/>
      <c r="DB7" s="1099" t="s">
        <v>554</v>
      </c>
      <c r="DC7" s="1100"/>
      <c r="DD7" s="1100"/>
      <c r="DE7" s="1100"/>
      <c r="DF7" s="1101"/>
      <c r="DG7" s="1099" t="s">
        <v>554</v>
      </c>
      <c r="DH7" s="1100"/>
      <c r="DI7" s="1100"/>
      <c r="DJ7" s="1100"/>
      <c r="DK7" s="1101"/>
      <c r="DL7" s="1099" t="s">
        <v>554</v>
      </c>
      <c r="DM7" s="1100"/>
      <c r="DN7" s="1100"/>
      <c r="DO7" s="1100"/>
      <c r="DP7" s="1101"/>
      <c r="DQ7" s="1099" t="s">
        <v>554</v>
      </c>
      <c r="DR7" s="1100"/>
      <c r="DS7" s="1100"/>
      <c r="DT7" s="1100"/>
      <c r="DU7" s="1101"/>
      <c r="DV7" s="1102"/>
      <c r="DW7" s="1103"/>
      <c r="DX7" s="1103"/>
      <c r="DY7" s="1103"/>
      <c r="DZ7" s="1104"/>
      <c r="EA7" s="234"/>
    </row>
    <row r="8" spans="1:131" s="235" customFormat="1" ht="26.25" customHeight="1">
      <c r="A8" s="238">
        <v>2</v>
      </c>
      <c r="B8" s="1030" t="s">
        <v>375</v>
      </c>
      <c r="C8" s="1031"/>
      <c r="D8" s="1031"/>
      <c r="E8" s="1031"/>
      <c r="F8" s="1031"/>
      <c r="G8" s="1031"/>
      <c r="H8" s="1031"/>
      <c r="I8" s="1031"/>
      <c r="J8" s="1031"/>
      <c r="K8" s="1031"/>
      <c r="L8" s="1031"/>
      <c r="M8" s="1031"/>
      <c r="N8" s="1031"/>
      <c r="O8" s="1031"/>
      <c r="P8" s="1032"/>
      <c r="Q8" s="1038">
        <v>200</v>
      </c>
      <c r="R8" s="1039"/>
      <c r="S8" s="1039"/>
      <c r="T8" s="1039"/>
      <c r="U8" s="1039"/>
      <c r="V8" s="1039">
        <v>172</v>
      </c>
      <c r="W8" s="1039"/>
      <c r="X8" s="1039"/>
      <c r="Y8" s="1039"/>
      <c r="Z8" s="1039"/>
      <c r="AA8" s="1039">
        <v>28</v>
      </c>
      <c r="AB8" s="1039"/>
      <c r="AC8" s="1039"/>
      <c r="AD8" s="1039"/>
      <c r="AE8" s="1040"/>
      <c r="AF8" s="1035">
        <v>1</v>
      </c>
      <c r="AG8" s="1036"/>
      <c r="AH8" s="1036"/>
      <c r="AI8" s="1036"/>
      <c r="AJ8" s="1037"/>
      <c r="AK8" s="1083">
        <v>199</v>
      </c>
      <c r="AL8" s="1084"/>
      <c r="AM8" s="1084"/>
      <c r="AN8" s="1084"/>
      <c r="AO8" s="1084"/>
      <c r="AP8" s="1084">
        <v>245</v>
      </c>
      <c r="AQ8" s="1084"/>
      <c r="AR8" s="1084"/>
      <c r="AS8" s="1084"/>
      <c r="AT8" s="1084"/>
      <c r="AU8" s="1085"/>
      <c r="AV8" s="1085"/>
      <c r="AW8" s="1085"/>
      <c r="AX8" s="1085"/>
      <c r="AY8" s="1086"/>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c r="A9" s="238">
        <v>3</v>
      </c>
      <c r="B9" s="1030" t="s">
        <v>376</v>
      </c>
      <c r="C9" s="1031"/>
      <c r="D9" s="1031"/>
      <c r="E9" s="1031"/>
      <c r="F9" s="1031"/>
      <c r="G9" s="1031"/>
      <c r="H9" s="1031"/>
      <c r="I9" s="1031"/>
      <c r="J9" s="1031"/>
      <c r="K9" s="1031"/>
      <c r="L9" s="1031"/>
      <c r="M9" s="1031"/>
      <c r="N9" s="1031"/>
      <c r="O9" s="1031"/>
      <c r="P9" s="1032"/>
      <c r="Q9" s="1038">
        <v>350</v>
      </c>
      <c r="R9" s="1039"/>
      <c r="S9" s="1039"/>
      <c r="T9" s="1039"/>
      <c r="U9" s="1039"/>
      <c r="V9" s="1039">
        <v>335</v>
      </c>
      <c r="W9" s="1039"/>
      <c r="X9" s="1039"/>
      <c r="Y9" s="1039"/>
      <c r="Z9" s="1039"/>
      <c r="AA9" s="1039">
        <v>15</v>
      </c>
      <c r="AB9" s="1039"/>
      <c r="AC9" s="1039"/>
      <c r="AD9" s="1039"/>
      <c r="AE9" s="1040"/>
      <c r="AF9" s="1035">
        <v>3</v>
      </c>
      <c r="AG9" s="1036"/>
      <c r="AH9" s="1036"/>
      <c r="AI9" s="1036"/>
      <c r="AJ9" s="1037"/>
      <c r="AK9" s="1083">
        <v>295</v>
      </c>
      <c r="AL9" s="1084"/>
      <c r="AM9" s="1084"/>
      <c r="AN9" s="1084"/>
      <c r="AO9" s="1084"/>
      <c r="AP9" s="1084">
        <v>1258</v>
      </c>
      <c r="AQ9" s="1084"/>
      <c r="AR9" s="1084"/>
      <c r="AS9" s="1084"/>
      <c r="AT9" s="1084"/>
      <c r="AU9" s="1085"/>
      <c r="AV9" s="1085"/>
      <c r="AW9" s="1085"/>
      <c r="AX9" s="1085"/>
      <c r="AY9" s="1086"/>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3"/>
      <c r="AL10" s="1084"/>
      <c r="AM10" s="1084"/>
      <c r="AN10" s="1084"/>
      <c r="AO10" s="1084"/>
      <c r="AP10" s="1084"/>
      <c r="AQ10" s="1084"/>
      <c r="AR10" s="1084"/>
      <c r="AS10" s="1084"/>
      <c r="AT10" s="1084"/>
      <c r="AU10" s="1085"/>
      <c r="AV10" s="1085"/>
      <c r="AW10" s="1085"/>
      <c r="AX10" s="1085"/>
      <c r="AY10" s="1086"/>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3"/>
      <c r="AL11" s="1084"/>
      <c r="AM11" s="1084"/>
      <c r="AN11" s="1084"/>
      <c r="AO11" s="1084"/>
      <c r="AP11" s="1084"/>
      <c r="AQ11" s="1084"/>
      <c r="AR11" s="1084"/>
      <c r="AS11" s="1084"/>
      <c r="AT11" s="1084"/>
      <c r="AU11" s="1085"/>
      <c r="AV11" s="1085"/>
      <c r="AW11" s="1085"/>
      <c r="AX11" s="1085"/>
      <c r="AY11" s="1086"/>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3"/>
      <c r="AL12" s="1084"/>
      <c r="AM12" s="1084"/>
      <c r="AN12" s="1084"/>
      <c r="AO12" s="1084"/>
      <c r="AP12" s="1084"/>
      <c r="AQ12" s="1084"/>
      <c r="AR12" s="1084"/>
      <c r="AS12" s="1084"/>
      <c r="AT12" s="1084"/>
      <c r="AU12" s="1085"/>
      <c r="AV12" s="1085"/>
      <c r="AW12" s="1085"/>
      <c r="AX12" s="1085"/>
      <c r="AY12" s="1086"/>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3"/>
      <c r="AL13" s="1084"/>
      <c r="AM13" s="1084"/>
      <c r="AN13" s="1084"/>
      <c r="AO13" s="1084"/>
      <c r="AP13" s="1084"/>
      <c r="AQ13" s="1084"/>
      <c r="AR13" s="1084"/>
      <c r="AS13" s="1084"/>
      <c r="AT13" s="1084"/>
      <c r="AU13" s="1085"/>
      <c r="AV13" s="1085"/>
      <c r="AW13" s="1085"/>
      <c r="AX13" s="1085"/>
      <c r="AY13" s="1086"/>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3"/>
      <c r="AL14" s="1084"/>
      <c r="AM14" s="1084"/>
      <c r="AN14" s="1084"/>
      <c r="AO14" s="1084"/>
      <c r="AP14" s="1084"/>
      <c r="AQ14" s="1084"/>
      <c r="AR14" s="1084"/>
      <c r="AS14" s="1084"/>
      <c r="AT14" s="1084"/>
      <c r="AU14" s="1085"/>
      <c r="AV14" s="1085"/>
      <c r="AW14" s="1085"/>
      <c r="AX14" s="1085"/>
      <c r="AY14" s="1086"/>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3"/>
      <c r="AL15" s="1084"/>
      <c r="AM15" s="1084"/>
      <c r="AN15" s="1084"/>
      <c r="AO15" s="1084"/>
      <c r="AP15" s="1084"/>
      <c r="AQ15" s="1084"/>
      <c r="AR15" s="1084"/>
      <c r="AS15" s="1084"/>
      <c r="AT15" s="1084"/>
      <c r="AU15" s="1085"/>
      <c r="AV15" s="1085"/>
      <c r="AW15" s="1085"/>
      <c r="AX15" s="1085"/>
      <c r="AY15" s="1086"/>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3"/>
      <c r="AL16" s="1084"/>
      <c r="AM16" s="1084"/>
      <c r="AN16" s="1084"/>
      <c r="AO16" s="1084"/>
      <c r="AP16" s="1084"/>
      <c r="AQ16" s="1084"/>
      <c r="AR16" s="1084"/>
      <c r="AS16" s="1084"/>
      <c r="AT16" s="1084"/>
      <c r="AU16" s="1085"/>
      <c r="AV16" s="1085"/>
      <c r="AW16" s="1085"/>
      <c r="AX16" s="1085"/>
      <c r="AY16" s="1086"/>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3"/>
      <c r="AL17" s="1084"/>
      <c r="AM17" s="1084"/>
      <c r="AN17" s="1084"/>
      <c r="AO17" s="1084"/>
      <c r="AP17" s="1084"/>
      <c r="AQ17" s="1084"/>
      <c r="AR17" s="1084"/>
      <c r="AS17" s="1084"/>
      <c r="AT17" s="1084"/>
      <c r="AU17" s="1085"/>
      <c r="AV17" s="1085"/>
      <c r="AW17" s="1085"/>
      <c r="AX17" s="1085"/>
      <c r="AY17" s="1086"/>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3"/>
      <c r="AL18" s="1084"/>
      <c r="AM18" s="1084"/>
      <c r="AN18" s="1084"/>
      <c r="AO18" s="1084"/>
      <c r="AP18" s="1084"/>
      <c r="AQ18" s="1084"/>
      <c r="AR18" s="1084"/>
      <c r="AS18" s="1084"/>
      <c r="AT18" s="1084"/>
      <c r="AU18" s="1085"/>
      <c r="AV18" s="1085"/>
      <c r="AW18" s="1085"/>
      <c r="AX18" s="1085"/>
      <c r="AY18" s="1086"/>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3"/>
      <c r="AL19" s="1084"/>
      <c r="AM19" s="1084"/>
      <c r="AN19" s="1084"/>
      <c r="AO19" s="1084"/>
      <c r="AP19" s="1084"/>
      <c r="AQ19" s="1084"/>
      <c r="AR19" s="1084"/>
      <c r="AS19" s="1084"/>
      <c r="AT19" s="1084"/>
      <c r="AU19" s="1085"/>
      <c r="AV19" s="1085"/>
      <c r="AW19" s="1085"/>
      <c r="AX19" s="1085"/>
      <c r="AY19" s="1086"/>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3"/>
      <c r="AL20" s="1084"/>
      <c r="AM20" s="1084"/>
      <c r="AN20" s="1084"/>
      <c r="AO20" s="1084"/>
      <c r="AP20" s="1084"/>
      <c r="AQ20" s="1084"/>
      <c r="AR20" s="1084"/>
      <c r="AS20" s="1084"/>
      <c r="AT20" s="1084"/>
      <c r="AU20" s="1085"/>
      <c r="AV20" s="1085"/>
      <c r="AW20" s="1085"/>
      <c r="AX20" s="1085"/>
      <c r="AY20" s="1086"/>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3"/>
      <c r="AL21" s="1084"/>
      <c r="AM21" s="1084"/>
      <c r="AN21" s="1084"/>
      <c r="AO21" s="1084"/>
      <c r="AP21" s="1084"/>
      <c r="AQ21" s="1084"/>
      <c r="AR21" s="1084"/>
      <c r="AS21" s="1084"/>
      <c r="AT21" s="1084"/>
      <c r="AU21" s="1085"/>
      <c r="AV21" s="1085"/>
      <c r="AW21" s="1085"/>
      <c r="AX21" s="1085"/>
      <c r="AY21" s="1086"/>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c r="A22" s="238">
        <v>16</v>
      </c>
      <c r="B22" s="1030"/>
      <c r="C22" s="1031"/>
      <c r="D22" s="1031"/>
      <c r="E22" s="1031"/>
      <c r="F22" s="1031"/>
      <c r="G22" s="1031"/>
      <c r="H22" s="1031"/>
      <c r="I22" s="1031"/>
      <c r="J22" s="1031"/>
      <c r="K22" s="1031"/>
      <c r="L22" s="1031"/>
      <c r="M22" s="1031"/>
      <c r="N22" s="1031"/>
      <c r="O22" s="1031"/>
      <c r="P22" s="1032"/>
      <c r="Q22" s="1076"/>
      <c r="R22" s="1077"/>
      <c r="S22" s="1077"/>
      <c r="T22" s="1077"/>
      <c r="U22" s="1077"/>
      <c r="V22" s="1077"/>
      <c r="W22" s="1077"/>
      <c r="X22" s="1077"/>
      <c r="Y22" s="1077"/>
      <c r="Z22" s="1077"/>
      <c r="AA22" s="1077"/>
      <c r="AB22" s="1077"/>
      <c r="AC22" s="1077"/>
      <c r="AD22" s="1077"/>
      <c r="AE22" s="1078"/>
      <c r="AF22" s="1035"/>
      <c r="AG22" s="1036"/>
      <c r="AH22" s="1036"/>
      <c r="AI22" s="1036"/>
      <c r="AJ22" s="1037"/>
      <c r="AK22" s="1079"/>
      <c r="AL22" s="1080"/>
      <c r="AM22" s="1080"/>
      <c r="AN22" s="1080"/>
      <c r="AO22" s="1080"/>
      <c r="AP22" s="1080"/>
      <c r="AQ22" s="1080"/>
      <c r="AR22" s="1080"/>
      <c r="AS22" s="1080"/>
      <c r="AT22" s="1080"/>
      <c r="AU22" s="1081"/>
      <c r="AV22" s="1081"/>
      <c r="AW22" s="1081"/>
      <c r="AX22" s="1081"/>
      <c r="AY22" s="1082"/>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c r="A23" s="240" t="s">
        <v>378</v>
      </c>
      <c r="B23" s="937" t="s">
        <v>379</v>
      </c>
      <c r="C23" s="938"/>
      <c r="D23" s="938"/>
      <c r="E23" s="938"/>
      <c r="F23" s="938"/>
      <c r="G23" s="938"/>
      <c r="H23" s="938"/>
      <c r="I23" s="938"/>
      <c r="J23" s="938"/>
      <c r="K23" s="938"/>
      <c r="L23" s="938"/>
      <c r="M23" s="938"/>
      <c r="N23" s="938"/>
      <c r="O23" s="938"/>
      <c r="P23" s="948"/>
      <c r="Q23" s="1070">
        <v>40962</v>
      </c>
      <c r="R23" s="1064"/>
      <c r="S23" s="1064"/>
      <c r="T23" s="1064"/>
      <c r="U23" s="1064"/>
      <c r="V23" s="1064">
        <v>39717</v>
      </c>
      <c r="W23" s="1064"/>
      <c r="X23" s="1064"/>
      <c r="Y23" s="1064"/>
      <c r="Z23" s="1064"/>
      <c r="AA23" s="1064">
        <v>1244</v>
      </c>
      <c r="AB23" s="1064"/>
      <c r="AC23" s="1064"/>
      <c r="AD23" s="1064"/>
      <c r="AE23" s="1071"/>
      <c r="AF23" s="1072">
        <v>785</v>
      </c>
      <c r="AG23" s="1064"/>
      <c r="AH23" s="1064"/>
      <c r="AI23" s="1064"/>
      <c r="AJ23" s="1073"/>
      <c r="AK23" s="1074"/>
      <c r="AL23" s="1075"/>
      <c r="AM23" s="1075"/>
      <c r="AN23" s="1075"/>
      <c r="AO23" s="1075"/>
      <c r="AP23" s="1064">
        <v>24046</v>
      </c>
      <c r="AQ23" s="1064"/>
      <c r="AR23" s="1064"/>
      <c r="AS23" s="1064"/>
      <c r="AT23" s="1064"/>
      <c r="AU23" s="1065"/>
      <c r="AV23" s="1065"/>
      <c r="AW23" s="1065"/>
      <c r="AX23" s="1065"/>
      <c r="AY23" s="1066"/>
      <c r="AZ23" s="1067" t="s">
        <v>122</v>
      </c>
      <c r="BA23" s="1068"/>
      <c r="BB23" s="1068"/>
      <c r="BC23" s="1068"/>
      <c r="BD23" s="1069"/>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c r="A24" s="1063" t="s">
        <v>380</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c r="A25" s="1062" t="s">
        <v>381</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c r="A26" s="995" t="s">
        <v>357</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8" t="s">
        <v>385</v>
      </c>
      <c r="AG26" s="1008"/>
      <c r="AH26" s="1008"/>
      <c r="AI26" s="1008"/>
      <c r="AJ26" s="1059"/>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60"/>
      <c r="AG27" s="1011"/>
      <c r="AH27" s="1011"/>
      <c r="AI27" s="1011"/>
      <c r="AJ27" s="1061"/>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c r="A28" s="242">
        <v>1</v>
      </c>
      <c r="B28" s="1050" t="s">
        <v>390</v>
      </c>
      <c r="C28" s="1051"/>
      <c r="D28" s="1051"/>
      <c r="E28" s="1051"/>
      <c r="F28" s="1051"/>
      <c r="G28" s="1051"/>
      <c r="H28" s="1051"/>
      <c r="I28" s="1051"/>
      <c r="J28" s="1051"/>
      <c r="K28" s="1051"/>
      <c r="L28" s="1051"/>
      <c r="M28" s="1051"/>
      <c r="N28" s="1051"/>
      <c r="O28" s="1051"/>
      <c r="P28" s="1052"/>
      <c r="Q28" s="1053">
        <v>9152</v>
      </c>
      <c r="R28" s="1054"/>
      <c r="S28" s="1054"/>
      <c r="T28" s="1054"/>
      <c r="U28" s="1054"/>
      <c r="V28" s="1054">
        <v>9138</v>
      </c>
      <c r="W28" s="1054"/>
      <c r="X28" s="1054"/>
      <c r="Y28" s="1054"/>
      <c r="Z28" s="1054"/>
      <c r="AA28" s="1054">
        <v>14</v>
      </c>
      <c r="AB28" s="1054"/>
      <c r="AC28" s="1054"/>
      <c r="AD28" s="1054"/>
      <c r="AE28" s="1055"/>
      <c r="AF28" s="1056">
        <v>14</v>
      </c>
      <c r="AG28" s="1054"/>
      <c r="AH28" s="1054"/>
      <c r="AI28" s="1054"/>
      <c r="AJ28" s="1057"/>
      <c r="AK28" s="1045">
        <v>880</v>
      </c>
      <c r="AL28" s="1046"/>
      <c r="AM28" s="1046"/>
      <c r="AN28" s="1046"/>
      <c r="AO28" s="1046"/>
      <c r="AP28" s="1046" t="s">
        <v>554</v>
      </c>
      <c r="AQ28" s="1046"/>
      <c r="AR28" s="1046"/>
      <c r="AS28" s="1046"/>
      <c r="AT28" s="1046"/>
      <c r="AU28" s="1046" t="s">
        <v>554</v>
      </c>
      <c r="AV28" s="1046"/>
      <c r="AW28" s="1046"/>
      <c r="AX28" s="1046"/>
      <c r="AY28" s="1046"/>
      <c r="AZ28" s="1047" t="s">
        <v>554</v>
      </c>
      <c r="BA28" s="1047"/>
      <c r="BB28" s="1047"/>
      <c r="BC28" s="1047"/>
      <c r="BD28" s="1047"/>
      <c r="BE28" s="1048"/>
      <c r="BF28" s="1048"/>
      <c r="BG28" s="1048"/>
      <c r="BH28" s="1048"/>
      <c r="BI28" s="1049"/>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c r="A29" s="242">
        <v>2</v>
      </c>
      <c r="B29" s="1030" t="s">
        <v>391</v>
      </c>
      <c r="C29" s="1031"/>
      <c r="D29" s="1031"/>
      <c r="E29" s="1031"/>
      <c r="F29" s="1031"/>
      <c r="G29" s="1031"/>
      <c r="H29" s="1031"/>
      <c r="I29" s="1031"/>
      <c r="J29" s="1031"/>
      <c r="K29" s="1031"/>
      <c r="L29" s="1031"/>
      <c r="M29" s="1031"/>
      <c r="N29" s="1031"/>
      <c r="O29" s="1031"/>
      <c r="P29" s="1032"/>
      <c r="Q29" s="1038">
        <v>8204</v>
      </c>
      <c r="R29" s="1039"/>
      <c r="S29" s="1039"/>
      <c r="T29" s="1039"/>
      <c r="U29" s="1039"/>
      <c r="V29" s="1039">
        <v>7929</v>
      </c>
      <c r="W29" s="1039"/>
      <c r="X29" s="1039"/>
      <c r="Y29" s="1039"/>
      <c r="Z29" s="1039"/>
      <c r="AA29" s="1039">
        <v>275</v>
      </c>
      <c r="AB29" s="1039"/>
      <c r="AC29" s="1039"/>
      <c r="AD29" s="1039"/>
      <c r="AE29" s="1040"/>
      <c r="AF29" s="1035">
        <v>275</v>
      </c>
      <c r="AG29" s="1036"/>
      <c r="AH29" s="1036"/>
      <c r="AI29" s="1036"/>
      <c r="AJ29" s="1037"/>
      <c r="AK29" s="980">
        <v>1171</v>
      </c>
      <c r="AL29" s="971"/>
      <c r="AM29" s="971"/>
      <c r="AN29" s="971"/>
      <c r="AO29" s="971"/>
      <c r="AP29" s="981" t="s">
        <v>554</v>
      </c>
      <c r="AQ29" s="979"/>
      <c r="AR29" s="979"/>
      <c r="AS29" s="979"/>
      <c r="AT29" s="980"/>
      <c r="AU29" s="981" t="s">
        <v>554</v>
      </c>
      <c r="AV29" s="979"/>
      <c r="AW29" s="979"/>
      <c r="AX29" s="979"/>
      <c r="AY29" s="980"/>
      <c r="AZ29" s="1042" t="s">
        <v>554</v>
      </c>
      <c r="BA29" s="1043"/>
      <c r="BB29" s="1043"/>
      <c r="BC29" s="1043"/>
      <c r="BD29" s="1044"/>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c r="A30" s="242">
        <v>3</v>
      </c>
      <c r="B30" s="1030" t="s">
        <v>392</v>
      </c>
      <c r="C30" s="1031"/>
      <c r="D30" s="1031"/>
      <c r="E30" s="1031"/>
      <c r="F30" s="1031"/>
      <c r="G30" s="1031"/>
      <c r="H30" s="1031"/>
      <c r="I30" s="1031"/>
      <c r="J30" s="1031"/>
      <c r="K30" s="1031"/>
      <c r="L30" s="1031"/>
      <c r="M30" s="1031"/>
      <c r="N30" s="1031"/>
      <c r="O30" s="1031"/>
      <c r="P30" s="1032"/>
      <c r="Q30" s="1038">
        <v>1441</v>
      </c>
      <c r="R30" s="1039"/>
      <c r="S30" s="1039"/>
      <c r="T30" s="1039"/>
      <c r="U30" s="1039"/>
      <c r="V30" s="1039">
        <v>1437</v>
      </c>
      <c r="W30" s="1039"/>
      <c r="X30" s="1039"/>
      <c r="Y30" s="1039"/>
      <c r="Z30" s="1039"/>
      <c r="AA30" s="1039">
        <v>4</v>
      </c>
      <c r="AB30" s="1039"/>
      <c r="AC30" s="1039"/>
      <c r="AD30" s="1039"/>
      <c r="AE30" s="1040"/>
      <c r="AF30" s="1035">
        <v>4</v>
      </c>
      <c r="AG30" s="1036"/>
      <c r="AH30" s="1036"/>
      <c r="AI30" s="1036"/>
      <c r="AJ30" s="1037"/>
      <c r="AK30" s="980">
        <v>243</v>
      </c>
      <c r="AL30" s="971"/>
      <c r="AM30" s="971"/>
      <c r="AN30" s="971"/>
      <c r="AO30" s="971"/>
      <c r="AP30" s="981" t="s">
        <v>554</v>
      </c>
      <c r="AQ30" s="979"/>
      <c r="AR30" s="979"/>
      <c r="AS30" s="979"/>
      <c r="AT30" s="980"/>
      <c r="AU30" s="981" t="s">
        <v>554</v>
      </c>
      <c r="AV30" s="979"/>
      <c r="AW30" s="979"/>
      <c r="AX30" s="979"/>
      <c r="AY30" s="980"/>
      <c r="AZ30" s="1042" t="s">
        <v>554</v>
      </c>
      <c r="BA30" s="1043"/>
      <c r="BB30" s="1043"/>
      <c r="BC30" s="1043"/>
      <c r="BD30" s="1044"/>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c r="A31" s="242">
        <v>4</v>
      </c>
      <c r="B31" s="1030" t="s">
        <v>393</v>
      </c>
      <c r="C31" s="1031"/>
      <c r="D31" s="1031"/>
      <c r="E31" s="1031"/>
      <c r="F31" s="1031"/>
      <c r="G31" s="1031"/>
      <c r="H31" s="1031"/>
      <c r="I31" s="1031"/>
      <c r="J31" s="1031"/>
      <c r="K31" s="1031"/>
      <c r="L31" s="1031"/>
      <c r="M31" s="1031"/>
      <c r="N31" s="1031"/>
      <c r="O31" s="1031"/>
      <c r="P31" s="1032"/>
      <c r="Q31" s="1038">
        <v>1711</v>
      </c>
      <c r="R31" s="1039"/>
      <c r="S31" s="1039"/>
      <c r="T31" s="1039"/>
      <c r="U31" s="1039"/>
      <c r="V31" s="1039">
        <v>1457</v>
      </c>
      <c r="W31" s="1039"/>
      <c r="X31" s="1039"/>
      <c r="Y31" s="1039"/>
      <c r="Z31" s="1039"/>
      <c r="AA31" s="1039">
        <v>255</v>
      </c>
      <c r="AB31" s="1039"/>
      <c r="AC31" s="1039"/>
      <c r="AD31" s="1039"/>
      <c r="AE31" s="1040"/>
      <c r="AF31" s="1035">
        <v>2102</v>
      </c>
      <c r="AG31" s="1036"/>
      <c r="AH31" s="1036"/>
      <c r="AI31" s="1036"/>
      <c r="AJ31" s="1037"/>
      <c r="AK31" s="980">
        <v>2</v>
      </c>
      <c r="AL31" s="971"/>
      <c r="AM31" s="971"/>
      <c r="AN31" s="971"/>
      <c r="AO31" s="971"/>
      <c r="AP31" s="971">
        <v>291</v>
      </c>
      <c r="AQ31" s="971"/>
      <c r="AR31" s="971"/>
      <c r="AS31" s="971"/>
      <c r="AT31" s="971"/>
      <c r="AU31" s="971">
        <v>3</v>
      </c>
      <c r="AV31" s="971"/>
      <c r="AW31" s="971"/>
      <c r="AX31" s="971"/>
      <c r="AY31" s="971"/>
      <c r="AZ31" s="1042" t="s">
        <v>554</v>
      </c>
      <c r="BA31" s="1043"/>
      <c r="BB31" s="1043"/>
      <c r="BC31" s="1043"/>
      <c r="BD31" s="1044"/>
      <c r="BE31" s="972" t="s">
        <v>394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c r="A32" s="242">
        <v>5</v>
      </c>
      <c r="B32" s="1030" t="s">
        <v>395</v>
      </c>
      <c r="C32" s="1031"/>
      <c r="D32" s="1031"/>
      <c r="E32" s="1031"/>
      <c r="F32" s="1031"/>
      <c r="G32" s="1031"/>
      <c r="H32" s="1031"/>
      <c r="I32" s="1031"/>
      <c r="J32" s="1031"/>
      <c r="K32" s="1031"/>
      <c r="L32" s="1031"/>
      <c r="M32" s="1031"/>
      <c r="N32" s="1031"/>
      <c r="O32" s="1031"/>
      <c r="P32" s="1032"/>
      <c r="Q32" s="1038">
        <v>1706</v>
      </c>
      <c r="R32" s="1039"/>
      <c r="S32" s="1039"/>
      <c r="T32" s="1039"/>
      <c r="U32" s="1039"/>
      <c r="V32" s="1039">
        <v>1493</v>
      </c>
      <c r="W32" s="1039"/>
      <c r="X32" s="1039"/>
      <c r="Y32" s="1039"/>
      <c r="Z32" s="1039"/>
      <c r="AA32" s="1039">
        <v>213</v>
      </c>
      <c r="AB32" s="1039"/>
      <c r="AC32" s="1039"/>
      <c r="AD32" s="1039"/>
      <c r="AE32" s="1040"/>
      <c r="AF32" s="1035">
        <v>989</v>
      </c>
      <c r="AG32" s="1036"/>
      <c r="AH32" s="1036"/>
      <c r="AI32" s="1036"/>
      <c r="AJ32" s="1037"/>
      <c r="AK32" s="980">
        <v>426</v>
      </c>
      <c r="AL32" s="971"/>
      <c r="AM32" s="971"/>
      <c r="AN32" s="971"/>
      <c r="AO32" s="971"/>
      <c r="AP32" s="971">
        <v>6800</v>
      </c>
      <c r="AQ32" s="971"/>
      <c r="AR32" s="971"/>
      <c r="AS32" s="971"/>
      <c r="AT32" s="971"/>
      <c r="AU32" s="971">
        <v>2795</v>
      </c>
      <c r="AV32" s="971"/>
      <c r="AW32" s="971"/>
      <c r="AX32" s="971"/>
      <c r="AY32" s="971"/>
      <c r="AZ32" s="1042" t="s">
        <v>554</v>
      </c>
      <c r="BA32" s="1043"/>
      <c r="BB32" s="1043"/>
      <c r="BC32" s="1043"/>
      <c r="BD32" s="1044"/>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c r="A63" s="240" t="s">
        <v>378</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3383</v>
      </c>
      <c r="AG63" s="959"/>
      <c r="AH63" s="959"/>
      <c r="AI63" s="959"/>
      <c r="AJ63" s="1022"/>
      <c r="AK63" s="1023"/>
      <c r="AL63" s="963"/>
      <c r="AM63" s="963"/>
      <c r="AN63" s="963"/>
      <c r="AO63" s="963"/>
      <c r="AP63" s="959">
        <v>7091</v>
      </c>
      <c r="AQ63" s="959"/>
      <c r="AR63" s="959"/>
      <c r="AS63" s="959"/>
      <c r="AT63" s="959"/>
      <c r="AU63" s="959">
        <v>2798</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c r="A66" s="995" t="s">
        <v>399</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400</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c r="A68" s="236">
        <v>1</v>
      </c>
      <c r="B68" s="985" t="s">
        <v>549</v>
      </c>
      <c r="C68" s="986"/>
      <c r="D68" s="986"/>
      <c r="E68" s="986"/>
      <c r="F68" s="986"/>
      <c r="G68" s="986"/>
      <c r="H68" s="986"/>
      <c r="I68" s="986"/>
      <c r="J68" s="986"/>
      <c r="K68" s="986"/>
      <c r="L68" s="986"/>
      <c r="M68" s="986"/>
      <c r="N68" s="986"/>
      <c r="O68" s="986"/>
      <c r="P68" s="987"/>
      <c r="Q68" s="988">
        <v>3411</v>
      </c>
      <c r="R68" s="982"/>
      <c r="S68" s="982"/>
      <c r="T68" s="982"/>
      <c r="U68" s="982"/>
      <c r="V68" s="982">
        <v>3231</v>
      </c>
      <c r="W68" s="982"/>
      <c r="X68" s="982"/>
      <c r="Y68" s="982"/>
      <c r="Z68" s="982"/>
      <c r="AA68" s="982">
        <v>180</v>
      </c>
      <c r="AB68" s="982"/>
      <c r="AC68" s="982"/>
      <c r="AD68" s="982"/>
      <c r="AE68" s="982"/>
      <c r="AF68" s="982">
        <v>180</v>
      </c>
      <c r="AG68" s="982"/>
      <c r="AH68" s="982"/>
      <c r="AI68" s="982"/>
      <c r="AJ68" s="982"/>
      <c r="AK68" s="982">
        <v>120</v>
      </c>
      <c r="AL68" s="982"/>
      <c r="AM68" s="982"/>
      <c r="AN68" s="982"/>
      <c r="AO68" s="982"/>
      <c r="AP68" s="982">
        <v>3786</v>
      </c>
      <c r="AQ68" s="982"/>
      <c r="AR68" s="982"/>
      <c r="AS68" s="982"/>
      <c r="AT68" s="982"/>
      <c r="AU68" s="982">
        <v>1193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c r="A69" s="238">
        <v>2</v>
      </c>
      <c r="B69" s="974" t="s">
        <v>550</v>
      </c>
      <c r="C69" s="975"/>
      <c r="D69" s="975"/>
      <c r="E69" s="975"/>
      <c r="F69" s="975"/>
      <c r="G69" s="975"/>
      <c r="H69" s="975"/>
      <c r="I69" s="975"/>
      <c r="J69" s="975"/>
      <c r="K69" s="975"/>
      <c r="L69" s="975"/>
      <c r="M69" s="975"/>
      <c r="N69" s="975"/>
      <c r="O69" s="975"/>
      <c r="P69" s="976"/>
      <c r="Q69" s="977">
        <v>4056</v>
      </c>
      <c r="R69" s="971"/>
      <c r="S69" s="971"/>
      <c r="T69" s="971"/>
      <c r="U69" s="971"/>
      <c r="V69" s="971">
        <v>3828</v>
      </c>
      <c r="W69" s="971"/>
      <c r="X69" s="971"/>
      <c r="Y69" s="971"/>
      <c r="Z69" s="971"/>
      <c r="AA69" s="971">
        <v>228</v>
      </c>
      <c r="AB69" s="971"/>
      <c r="AC69" s="971"/>
      <c r="AD69" s="971"/>
      <c r="AE69" s="971"/>
      <c r="AF69" s="971">
        <v>228</v>
      </c>
      <c r="AG69" s="971"/>
      <c r="AH69" s="971"/>
      <c r="AI69" s="971"/>
      <c r="AJ69" s="971"/>
      <c r="AK69" s="971">
        <v>0</v>
      </c>
      <c r="AL69" s="971"/>
      <c r="AM69" s="971"/>
      <c r="AN69" s="971"/>
      <c r="AO69" s="971"/>
      <c r="AP69" s="971">
        <v>2570</v>
      </c>
      <c r="AQ69" s="971"/>
      <c r="AR69" s="971"/>
      <c r="AS69" s="971"/>
      <c r="AT69" s="971"/>
      <c r="AU69" s="971">
        <v>925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c r="A70" s="238">
        <v>3</v>
      </c>
      <c r="B70" s="974" t="s">
        <v>551</v>
      </c>
      <c r="C70" s="975"/>
      <c r="D70" s="975"/>
      <c r="E70" s="975"/>
      <c r="F70" s="975"/>
      <c r="G70" s="975"/>
      <c r="H70" s="975"/>
      <c r="I70" s="975"/>
      <c r="J70" s="975"/>
      <c r="K70" s="975"/>
      <c r="L70" s="975"/>
      <c r="M70" s="975"/>
      <c r="N70" s="975"/>
      <c r="O70" s="975"/>
      <c r="P70" s="976"/>
      <c r="Q70" s="977">
        <v>2562</v>
      </c>
      <c r="R70" s="971"/>
      <c r="S70" s="971"/>
      <c r="T70" s="971"/>
      <c r="U70" s="971"/>
      <c r="V70" s="971">
        <v>2538</v>
      </c>
      <c r="W70" s="971"/>
      <c r="X70" s="971"/>
      <c r="Y70" s="971"/>
      <c r="Z70" s="971"/>
      <c r="AA70" s="971">
        <v>24</v>
      </c>
      <c r="AB70" s="971"/>
      <c r="AC70" s="971"/>
      <c r="AD70" s="971"/>
      <c r="AE70" s="971"/>
      <c r="AF70" s="971">
        <v>24</v>
      </c>
      <c r="AG70" s="971"/>
      <c r="AH70" s="971"/>
      <c r="AI70" s="971"/>
      <c r="AJ70" s="971"/>
      <c r="AK70" s="971" t="s">
        <v>554</v>
      </c>
      <c r="AL70" s="971"/>
      <c r="AM70" s="971"/>
      <c r="AN70" s="971"/>
      <c r="AO70" s="971"/>
      <c r="AP70" s="971" t="s">
        <v>554</v>
      </c>
      <c r="AQ70" s="971"/>
      <c r="AR70" s="971"/>
      <c r="AS70" s="971"/>
      <c r="AT70" s="971"/>
      <c r="AU70" s="971" t="s">
        <v>554</v>
      </c>
      <c r="AV70" s="971"/>
      <c r="AW70" s="971"/>
      <c r="AX70" s="971"/>
      <c r="AY70" s="971"/>
      <c r="AZ70" s="972" t="s">
        <v>555</v>
      </c>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c r="A71" s="238">
        <v>4</v>
      </c>
      <c r="B71" s="974" t="s">
        <v>551</v>
      </c>
      <c r="C71" s="975"/>
      <c r="D71" s="975"/>
      <c r="E71" s="975"/>
      <c r="F71" s="975"/>
      <c r="G71" s="975"/>
      <c r="H71" s="975"/>
      <c r="I71" s="975"/>
      <c r="J71" s="975"/>
      <c r="K71" s="975"/>
      <c r="L71" s="975"/>
      <c r="M71" s="975"/>
      <c r="N71" s="975"/>
      <c r="O71" s="975"/>
      <c r="P71" s="976"/>
      <c r="Q71" s="977">
        <v>880773</v>
      </c>
      <c r="R71" s="971"/>
      <c r="S71" s="971"/>
      <c r="T71" s="971"/>
      <c r="U71" s="971"/>
      <c r="V71" s="971">
        <v>869976</v>
      </c>
      <c r="W71" s="971"/>
      <c r="X71" s="971"/>
      <c r="Y71" s="971"/>
      <c r="Z71" s="971"/>
      <c r="AA71" s="971">
        <v>10796</v>
      </c>
      <c r="AB71" s="971"/>
      <c r="AC71" s="971"/>
      <c r="AD71" s="971"/>
      <c r="AE71" s="971"/>
      <c r="AF71" s="971">
        <v>10571</v>
      </c>
      <c r="AG71" s="971"/>
      <c r="AH71" s="971"/>
      <c r="AI71" s="971"/>
      <c r="AJ71" s="971"/>
      <c r="AK71" s="971">
        <v>5498</v>
      </c>
      <c r="AL71" s="971"/>
      <c r="AM71" s="971"/>
      <c r="AN71" s="971"/>
      <c r="AO71" s="971"/>
      <c r="AP71" s="971" t="s">
        <v>554</v>
      </c>
      <c r="AQ71" s="971"/>
      <c r="AR71" s="971"/>
      <c r="AS71" s="971"/>
      <c r="AT71" s="971"/>
      <c r="AU71" s="971" t="s">
        <v>554</v>
      </c>
      <c r="AV71" s="971"/>
      <c r="AW71" s="971"/>
      <c r="AX71" s="971"/>
      <c r="AY71" s="971"/>
      <c r="AZ71" s="972" t="s">
        <v>556</v>
      </c>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c r="A72" s="238">
        <v>5</v>
      </c>
      <c r="B72" s="974" t="s">
        <v>552</v>
      </c>
      <c r="C72" s="975"/>
      <c r="D72" s="975"/>
      <c r="E72" s="975"/>
      <c r="F72" s="975"/>
      <c r="G72" s="975"/>
      <c r="H72" s="975"/>
      <c r="I72" s="975"/>
      <c r="J72" s="975"/>
      <c r="K72" s="975"/>
      <c r="L72" s="975"/>
      <c r="M72" s="975"/>
      <c r="N72" s="975"/>
      <c r="O72" s="975"/>
      <c r="P72" s="976"/>
      <c r="Q72" s="977">
        <v>23245</v>
      </c>
      <c r="R72" s="971"/>
      <c r="S72" s="971"/>
      <c r="T72" s="971"/>
      <c r="U72" s="971"/>
      <c r="V72" s="971">
        <v>14700</v>
      </c>
      <c r="W72" s="971"/>
      <c r="X72" s="971"/>
      <c r="Y72" s="971"/>
      <c r="Z72" s="971"/>
      <c r="AA72" s="971">
        <v>8545</v>
      </c>
      <c r="AB72" s="971"/>
      <c r="AC72" s="971"/>
      <c r="AD72" s="971"/>
      <c r="AE72" s="971"/>
      <c r="AF72" s="971">
        <v>8545</v>
      </c>
      <c r="AG72" s="971"/>
      <c r="AH72" s="971"/>
      <c r="AI72" s="971"/>
      <c r="AJ72" s="971"/>
      <c r="AK72" s="971">
        <v>21</v>
      </c>
      <c r="AL72" s="971"/>
      <c r="AM72" s="971"/>
      <c r="AN72" s="971"/>
      <c r="AO72" s="971"/>
      <c r="AP72" s="971" t="s">
        <v>554</v>
      </c>
      <c r="AQ72" s="971"/>
      <c r="AR72" s="971"/>
      <c r="AS72" s="971"/>
      <c r="AT72" s="971"/>
      <c r="AU72" s="971" t="s">
        <v>554</v>
      </c>
      <c r="AV72" s="971"/>
      <c r="AW72" s="971"/>
      <c r="AX72" s="971"/>
      <c r="AY72" s="971"/>
      <c r="AZ72" s="972" t="s">
        <v>555</v>
      </c>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c r="A73" s="238">
        <v>6</v>
      </c>
      <c r="B73" s="974" t="s">
        <v>552</v>
      </c>
      <c r="C73" s="975"/>
      <c r="D73" s="975"/>
      <c r="E73" s="975"/>
      <c r="F73" s="975"/>
      <c r="G73" s="975"/>
      <c r="H73" s="975"/>
      <c r="I73" s="975"/>
      <c r="J73" s="975"/>
      <c r="K73" s="975"/>
      <c r="L73" s="975"/>
      <c r="M73" s="975"/>
      <c r="N73" s="975"/>
      <c r="O73" s="975"/>
      <c r="P73" s="976"/>
      <c r="Q73" s="977">
        <v>177</v>
      </c>
      <c r="R73" s="971"/>
      <c r="S73" s="971"/>
      <c r="T73" s="971"/>
      <c r="U73" s="971"/>
      <c r="V73" s="971">
        <v>101</v>
      </c>
      <c r="W73" s="971"/>
      <c r="X73" s="971"/>
      <c r="Y73" s="971"/>
      <c r="Z73" s="971"/>
      <c r="AA73" s="971">
        <v>77</v>
      </c>
      <c r="AB73" s="971"/>
      <c r="AC73" s="971"/>
      <c r="AD73" s="971"/>
      <c r="AE73" s="971"/>
      <c r="AF73" s="971">
        <v>77</v>
      </c>
      <c r="AG73" s="971"/>
      <c r="AH73" s="971"/>
      <c r="AI73" s="971"/>
      <c r="AJ73" s="971"/>
      <c r="AK73" s="971" t="s">
        <v>554</v>
      </c>
      <c r="AL73" s="971"/>
      <c r="AM73" s="971"/>
      <c r="AN73" s="971"/>
      <c r="AO73" s="971"/>
      <c r="AP73" s="971" t="s">
        <v>554</v>
      </c>
      <c r="AQ73" s="971"/>
      <c r="AR73" s="971"/>
      <c r="AS73" s="971"/>
      <c r="AT73" s="971"/>
      <c r="AU73" s="971" t="s">
        <v>554</v>
      </c>
      <c r="AV73" s="971"/>
      <c r="AW73" s="971"/>
      <c r="AX73" s="971"/>
      <c r="AY73" s="971"/>
      <c r="AZ73" s="972" t="s">
        <v>557</v>
      </c>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c r="A74" s="238">
        <v>7</v>
      </c>
      <c r="B74" s="974" t="s">
        <v>553</v>
      </c>
      <c r="C74" s="975"/>
      <c r="D74" s="975"/>
      <c r="E74" s="975"/>
      <c r="F74" s="975"/>
      <c r="G74" s="975"/>
      <c r="H74" s="975"/>
      <c r="I74" s="975"/>
      <c r="J74" s="975"/>
      <c r="K74" s="975"/>
      <c r="L74" s="975"/>
      <c r="M74" s="975"/>
      <c r="N74" s="975"/>
      <c r="O74" s="975"/>
      <c r="P74" s="976"/>
      <c r="Q74" s="977">
        <v>289</v>
      </c>
      <c r="R74" s="971"/>
      <c r="S74" s="971"/>
      <c r="T74" s="971"/>
      <c r="U74" s="971"/>
      <c r="V74" s="971">
        <v>262</v>
      </c>
      <c r="W74" s="971"/>
      <c r="X74" s="971"/>
      <c r="Y74" s="971"/>
      <c r="Z74" s="971"/>
      <c r="AA74" s="971">
        <v>26</v>
      </c>
      <c r="AB74" s="971"/>
      <c r="AC74" s="971"/>
      <c r="AD74" s="971"/>
      <c r="AE74" s="971"/>
      <c r="AF74" s="971">
        <v>26</v>
      </c>
      <c r="AG74" s="971"/>
      <c r="AH74" s="971"/>
      <c r="AI74" s="971"/>
      <c r="AJ74" s="971"/>
      <c r="AK74" s="971">
        <v>4</v>
      </c>
      <c r="AL74" s="971"/>
      <c r="AM74" s="971"/>
      <c r="AN74" s="971"/>
      <c r="AO74" s="971"/>
      <c r="AP74" s="971" t="s">
        <v>554</v>
      </c>
      <c r="AQ74" s="971"/>
      <c r="AR74" s="971"/>
      <c r="AS74" s="971"/>
      <c r="AT74" s="971"/>
      <c r="AU74" s="971" t="s">
        <v>554</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c r="A88" s="240" t="s">
        <v>378</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19651</v>
      </c>
      <c r="AG88" s="959"/>
      <c r="AH88" s="959"/>
      <c r="AI88" s="959"/>
      <c r="AJ88" s="959"/>
      <c r="AK88" s="963"/>
      <c r="AL88" s="963"/>
      <c r="AM88" s="963"/>
      <c r="AN88" s="963"/>
      <c r="AO88" s="963"/>
      <c r="AP88" s="959">
        <v>6356</v>
      </c>
      <c r="AQ88" s="959"/>
      <c r="AR88" s="959"/>
      <c r="AS88" s="959"/>
      <c r="AT88" s="959"/>
      <c r="AU88" s="959">
        <v>2118</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10</v>
      </c>
      <c r="CS102" s="953"/>
      <c r="CT102" s="953"/>
      <c r="CU102" s="953"/>
      <c r="CV102" s="954"/>
      <c r="CW102" s="952" t="s">
        <v>554</v>
      </c>
      <c r="CX102" s="953"/>
      <c r="CY102" s="953"/>
      <c r="CZ102" s="953"/>
      <c r="DA102" s="954"/>
      <c r="DB102" s="952" t="s">
        <v>554</v>
      </c>
      <c r="DC102" s="953"/>
      <c r="DD102" s="953"/>
      <c r="DE102" s="953"/>
      <c r="DF102" s="954"/>
      <c r="DG102" s="952" t="s">
        <v>554</v>
      </c>
      <c r="DH102" s="953"/>
      <c r="DI102" s="953"/>
      <c r="DJ102" s="953"/>
      <c r="DK102" s="954"/>
      <c r="DL102" s="952" t="s">
        <v>554</v>
      </c>
      <c r="DM102" s="953"/>
      <c r="DN102" s="953"/>
      <c r="DO102" s="953"/>
      <c r="DP102" s="954"/>
      <c r="DQ102" s="952" t="s">
        <v>554</v>
      </c>
      <c r="DR102" s="953"/>
      <c r="DS102" s="953"/>
      <c r="DT102" s="953"/>
      <c r="DU102" s="954"/>
      <c r="DV102" s="937"/>
      <c r="DW102" s="938"/>
      <c r="DX102" s="938"/>
      <c r="DY102" s="938"/>
      <c r="DZ102" s="939"/>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294</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294</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294</v>
      </c>
      <c r="DR109" s="896"/>
      <c r="DS109" s="896"/>
      <c r="DT109" s="896"/>
      <c r="DU109" s="897"/>
      <c r="DV109" s="898" t="s">
        <v>412</v>
      </c>
      <c r="DW109" s="896"/>
      <c r="DX109" s="896"/>
      <c r="DY109" s="896"/>
      <c r="DZ109" s="929"/>
    </row>
    <row r="110" spans="1:131" s="230" customFormat="1" ht="26.25" customHeight="1">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2802661</v>
      </c>
      <c r="AB110" s="889"/>
      <c r="AC110" s="889"/>
      <c r="AD110" s="889"/>
      <c r="AE110" s="890"/>
      <c r="AF110" s="891">
        <v>2771793</v>
      </c>
      <c r="AG110" s="889"/>
      <c r="AH110" s="889"/>
      <c r="AI110" s="889"/>
      <c r="AJ110" s="890"/>
      <c r="AK110" s="891">
        <v>2774940</v>
      </c>
      <c r="AL110" s="889"/>
      <c r="AM110" s="889"/>
      <c r="AN110" s="889"/>
      <c r="AO110" s="890"/>
      <c r="AP110" s="892">
        <v>13.6</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24319949</v>
      </c>
      <c r="BR110" s="842"/>
      <c r="BS110" s="842"/>
      <c r="BT110" s="842"/>
      <c r="BU110" s="842"/>
      <c r="BV110" s="842">
        <v>24766479</v>
      </c>
      <c r="BW110" s="842"/>
      <c r="BX110" s="842"/>
      <c r="BY110" s="842"/>
      <c r="BZ110" s="842"/>
      <c r="CA110" s="842">
        <v>24045676</v>
      </c>
      <c r="CB110" s="842"/>
      <c r="CC110" s="842"/>
      <c r="CD110" s="842"/>
      <c r="CE110" s="842"/>
      <c r="CF110" s="866">
        <v>118.1</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29432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v>29432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2851464</v>
      </c>
      <c r="BR112" s="817"/>
      <c r="BS112" s="817"/>
      <c r="BT112" s="817"/>
      <c r="BU112" s="817"/>
      <c r="BV112" s="817">
        <v>2809424</v>
      </c>
      <c r="BW112" s="817"/>
      <c r="BX112" s="817"/>
      <c r="BY112" s="817"/>
      <c r="BZ112" s="817"/>
      <c r="CA112" s="817">
        <v>2797883</v>
      </c>
      <c r="CB112" s="817"/>
      <c r="CC112" s="817"/>
      <c r="CD112" s="817"/>
      <c r="CE112" s="817"/>
      <c r="CF112" s="875">
        <v>13.7</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287920</v>
      </c>
      <c r="AB113" s="919"/>
      <c r="AC113" s="919"/>
      <c r="AD113" s="919"/>
      <c r="AE113" s="920"/>
      <c r="AF113" s="921">
        <v>284544</v>
      </c>
      <c r="AG113" s="919"/>
      <c r="AH113" s="919"/>
      <c r="AI113" s="919"/>
      <c r="AJ113" s="920"/>
      <c r="AK113" s="921">
        <v>285909</v>
      </c>
      <c r="AL113" s="919"/>
      <c r="AM113" s="919"/>
      <c r="AN113" s="919"/>
      <c r="AO113" s="920"/>
      <c r="AP113" s="922">
        <v>1.4</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1849460</v>
      </c>
      <c r="BR113" s="817"/>
      <c r="BS113" s="817"/>
      <c r="BT113" s="817"/>
      <c r="BU113" s="817"/>
      <c r="BV113" s="817">
        <v>2296191</v>
      </c>
      <c r="BW113" s="817"/>
      <c r="BX113" s="817"/>
      <c r="BY113" s="817"/>
      <c r="BZ113" s="817"/>
      <c r="CA113" s="817">
        <v>2117918</v>
      </c>
      <c r="CB113" s="817"/>
      <c r="CC113" s="817"/>
      <c r="CD113" s="817"/>
      <c r="CE113" s="817"/>
      <c r="CF113" s="875">
        <v>10.4</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239370</v>
      </c>
      <c r="AB114" s="780"/>
      <c r="AC114" s="780"/>
      <c r="AD114" s="780"/>
      <c r="AE114" s="781"/>
      <c r="AF114" s="782">
        <v>189521</v>
      </c>
      <c r="AG114" s="780"/>
      <c r="AH114" s="780"/>
      <c r="AI114" s="780"/>
      <c r="AJ114" s="781"/>
      <c r="AK114" s="782">
        <v>224608</v>
      </c>
      <c r="AL114" s="780"/>
      <c r="AM114" s="780"/>
      <c r="AN114" s="780"/>
      <c r="AO114" s="781"/>
      <c r="AP114" s="824">
        <v>1.1000000000000001</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3078581</v>
      </c>
      <c r="BR114" s="817"/>
      <c r="BS114" s="817"/>
      <c r="BT114" s="817"/>
      <c r="BU114" s="817"/>
      <c r="BV114" s="817">
        <v>3098237</v>
      </c>
      <c r="BW114" s="817"/>
      <c r="BX114" s="817"/>
      <c r="BY114" s="817"/>
      <c r="BZ114" s="817"/>
      <c r="CA114" s="817">
        <v>3113435</v>
      </c>
      <c r="CB114" s="817"/>
      <c r="CC114" s="817"/>
      <c r="CD114" s="817"/>
      <c r="CE114" s="817"/>
      <c r="CF114" s="875">
        <v>15.3</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48878</v>
      </c>
      <c r="AB115" s="919"/>
      <c r="AC115" s="919"/>
      <c r="AD115" s="919"/>
      <c r="AE115" s="920"/>
      <c r="AF115" s="921">
        <v>36202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3378829</v>
      </c>
      <c r="AB117" s="903"/>
      <c r="AC117" s="903"/>
      <c r="AD117" s="903"/>
      <c r="AE117" s="904"/>
      <c r="AF117" s="905">
        <v>3282060</v>
      </c>
      <c r="AG117" s="903"/>
      <c r="AH117" s="903"/>
      <c r="AI117" s="903"/>
      <c r="AJ117" s="904"/>
      <c r="AK117" s="905">
        <v>3285457</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294</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48878</v>
      </c>
      <c r="AB119" s="889"/>
      <c r="AC119" s="889"/>
      <c r="AD119" s="889"/>
      <c r="AE119" s="890"/>
      <c r="AF119" s="891">
        <v>36202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442</v>
      </c>
      <c r="BP119" s="878"/>
      <c r="BQ119" s="879">
        <v>32128886</v>
      </c>
      <c r="BR119" s="845"/>
      <c r="BS119" s="845"/>
      <c r="BT119" s="845"/>
      <c r="BU119" s="845"/>
      <c r="BV119" s="845">
        <v>32970331</v>
      </c>
      <c r="BW119" s="845"/>
      <c r="BX119" s="845"/>
      <c r="BY119" s="845"/>
      <c r="BZ119" s="845"/>
      <c r="CA119" s="845">
        <v>32074912</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8306536</v>
      </c>
      <c r="BR120" s="842"/>
      <c r="BS120" s="842"/>
      <c r="BT120" s="842"/>
      <c r="BU120" s="842"/>
      <c r="BV120" s="842">
        <v>10181671</v>
      </c>
      <c r="BW120" s="842"/>
      <c r="BX120" s="842"/>
      <c r="BY120" s="842"/>
      <c r="BZ120" s="842"/>
      <c r="CA120" s="842">
        <v>10320991</v>
      </c>
      <c r="CB120" s="842"/>
      <c r="CC120" s="842"/>
      <c r="CD120" s="842"/>
      <c r="CE120" s="842"/>
      <c r="CF120" s="866">
        <v>50.7</v>
      </c>
      <c r="CG120" s="867"/>
      <c r="CH120" s="867"/>
      <c r="CI120" s="867"/>
      <c r="CJ120" s="867"/>
      <c r="CK120" s="868" t="s">
        <v>446</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2851464</v>
      </c>
      <c r="DH120" s="842"/>
      <c r="DI120" s="842"/>
      <c r="DJ120" s="842"/>
      <c r="DK120" s="842"/>
      <c r="DL120" s="842">
        <v>2805514</v>
      </c>
      <c r="DM120" s="842"/>
      <c r="DN120" s="842"/>
      <c r="DO120" s="842"/>
      <c r="DP120" s="842"/>
      <c r="DQ120" s="842">
        <v>2794978</v>
      </c>
      <c r="DR120" s="842"/>
      <c r="DS120" s="842"/>
      <c r="DT120" s="842"/>
      <c r="DU120" s="842"/>
      <c r="DV120" s="843">
        <v>13.7</v>
      </c>
      <c r="DW120" s="843"/>
      <c r="DX120" s="843"/>
      <c r="DY120" s="843"/>
      <c r="DZ120" s="844"/>
    </row>
    <row r="121" spans="1:130" s="230" customFormat="1" ht="26.25" customHeight="1">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5711389</v>
      </c>
      <c r="BR121" s="817"/>
      <c r="BS121" s="817"/>
      <c r="BT121" s="817"/>
      <c r="BU121" s="817"/>
      <c r="BV121" s="817">
        <v>7226882</v>
      </c>
      <c r="BW121" s="817"/>
      <c r="BX121" s="817"/>
      <c r="BY121" s="817"/>
      <c r="BZ121" s="817"/>
      <c r="CA121" s="817">
        <v>6227089</v>
      </c>
      <c r="CB121" s="817"/>
      <c r="CC121" s="817"/>
      <c r="CD121" s="817"/>
      <c r="CE121" s="817"/>
      <c r="CF121" s="875">
        <v>30.6</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v>3910</v>
      </c>
      <c r="DM121" s="817"/>
      <c r="DN121" s="817"/>
      <c r="DO121" s="817"/>
      <c r="DP121" s="817"/>
      <c r="DQ121" s="817">
        <v>2905</v>
      </c>
      <c r="DR121" s="817"/>
      <c r="DS121" s="817"/>
      <c r="DT121" s="817"/>
      <c r="DU121" s="817"/>
      <c r="DV121" s="794">
        <v>0</v>
      </c>
      <c r="DW121" s="794"/>
      <c r="DX121" s="794"/>
      <c r="DY121" s="794"/>
      <c r="DZ121" s="795"/>
    </row>
    <row r="122" spans="1:130" s="230" customFormat="1" ht="26.25" customHeight="1">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24271111</v>
      </c>
      <c r="BR122" s="845"/>
      <c r="BS122" s="845"/>
      <c r="BT122" s="845"/>
      <c r="BU122" s="845"/>
      <c r="BV122" s="845">
        <v>23671569</v>
      </c>
      <c r="BW122" s="845"/>
      <c r="BX122" s="845"/>
      <c r="BY122" s="845"/>
      <c r="BZ122" s="845"/>
      <c r="CA122" s="845">
        <v>22772458</v>
      </c>
      <c r="CB122" s="845"/>
      <c r="CC122" s="845"/>
      <c r="CD122" s="845"/>
      <c r="CE122" s="845"/>
      <c r="CF122" s="846">
        <v>111.8</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450</v>
      </c>
      <c r="BP123" s="878"/>
      <c r="BQ123" s="832">
        <v>38289036</v>
      </c>
      <c r="BR123" s="833"/>
      <c r="BS123" s="833"/>
      <c r="BT123" s="833"/>
      <c r="BU123" s="833"/>
      <c r="BV123" s="833">
        <v>41080122</v>
      </c>
      <c r="BW123" s="833"/>
      <c r="BX123" s="833"/>
      <c r="BY123" s="833"/>
      <c r="BZ123" s="833"/>
      <c r="CA123" s="833">
        <v>39320538</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692991</v>
      </c>
      <c r="AB128" s="801"/>
      <c r="AC128" s="801"/>
      <c r="AD128" s="801"/>
      <c r="AE128" s="802"/>
      <c r="AF128" s="803">
        <v>709937</v>
      </c>
      <c r="AG128" s="801"/>
      <c r="AH128" s="801"/>
      <c r="AI128" s="801"/>
      <c r="AJ128" s="802"/>
      <c r="AK128" s="803">
        <v>486230</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12.28</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c r="A129" s="774" t="s">
        <v>103</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22322737</v>
      </c>
      <c r="AB129" s="780"/>
      <c r="AC129" s="780"/>
      <c r="AD129" s="780"/>
      <c r="AE129" s="781"/>
      <c r="AF129" s="782">
        <v>21863712</v>
      </c>
      <c r="AG129" s="780"/>
      <c r="AH129" s="780"/>
      <c r="AI129" s="780"/>
      <c r="AJ129" s="781"/>
      <c r="AK129" s="782">
        <v>22405999</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17.28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2097146</v>
      </c>
      <c r="AB130" s="780"/>
      <c r="AC130" s="780"/>
      <c r="AD130" s="780"/>
      <c r="AE130" s="781"/>
      <c r="AF130" s="782">
        <v>2075227</v>
      </c>
      <c r="AG130" s="780"/>
      <c r="AH130" s="780"/>
      <c r="AI130" s="780"/>
      <c r="AJ130" s="781"/>
      <c r="AK130" s="782">
        <v>2040718</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20225591</v>
      </c>
      <c r="AB131" s="764"/>
      <c r="AC131" s="764"/>
      <c r="AD131" s="764"/>
      <c r="AE131" s="765"/>
      <c r="AF131" s="766">
        <v>19788485</v>
      </c>
      <c r="AG131" s="764"/>
      <c r="AH131" s="764"/>
      <c r="AI131" s="764"/>
      <c r="AJ131" s="765"/>
      <c r="AK131" s="766">
        <v>20365281</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2.9106294099999999</v>
      </c>
      <c r="AB132" s="745"/>
      <c r="AC132" s="745"/>
      <c r="AD132" s="745"/>
      <c r="AE132" s="746"/>
      <c r="AF132" s="747">
        <v>2.5110360900000002</v>
      </c>
      <c r="AG132" s="745"/>
      <c r="AH132" s="745"/>
      <c r="AI132" s="745"/>
      <c r="AJ132" s="746"/>
      <c r="AK132" s="747">
        <v>3.724520177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2.5</v>
      </c>
      <c r="AB133" s="724"/>
      <c r="AC133" s="724"/>
      <c r="AD133" s="724"/>
      <c r="AE133" s="725"/>
      <c r="AF133" s="723">
        <v>2.5</v>
      </c>
      <c r="AG133" s="724"/>
      <c r="AH133" s="724"/>
      <c r="AI133" s="724"/>
      <c r="AJ133" s="725"/>
      <c r="AK133" s="723">
        <v>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wuSDtAAjwZ4ZRliKqYCEFW0+re5IFn+0dnUZPwzronAg0b8qWjYVtAnGSUkAG4dVAaFHwlsJWJqGbaehAO9WQ==" saltValue="TlrEfR+WhNWSit58HXhQ9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40" zoomScaleNormal="85" zoomScaleSheetLayoutView="40"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476</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DF3l0Q/V/qOsZEPl1hGvJMAThrWAmbrNrGbk5axT/ZvuY06Snwx/hN2UzLQSK+ZpfGOq5Eyz6vUpiZovyf+qqg==" saltValue="sLuptqFcj3ltALuFCaTU3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40" zoomScaleNormal="4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3JsFgR/XyavgrK1uaTz12W6QVnXIjhs/6qEUDTsBFIzPyFPaKxstVi79pd3pnuMc9hPNCiHSIsMIWUA7c5zfHQ==" saltValue="lb1nquv+D3il+R47XB4tL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40" zoomScaleSheetLayoutView="40"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1" t="s">
        <v>479</v>
      </c>
      <c r="AP7" s="272"/>
      <c r="AQ7" s="273" t="s">
        <v>480</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2"/>
      <c r="AP8" s="278" t="s">
        <v>481</v>
      </c>
      <c r="AQ8" s="279" t="s">
        <v>482</v>
      </c>
      <c r="AR8" s="280" t="s">
        <v>483</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3" t="s">
        <v>484</v>
      </c>
      <c r="AL9" s="1134"/>
      <c r="AM9" s="1134"/>
      <c r="AN9" s="1135"/>
      <c r="AO9" s="281">
        <v>5645280</v>
      </c>
      <c r="AP9" s="281">
        <v>49894</v>
      </c>
      <c r="AQ9" s="282">
        <v>63160</v>
      </c>
      <c r="AR9" s="283">
        <v>-21</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3" t="s">
        <v>485</v>
      </c>
      <c r="AL10" s="1134"/>
      <c r="AM10" s="1134"/>
      <c r="AN10" s="1135"/>
      <c r="AO10" s="284">
        <v>1023799</v>
      </c>
      <c r="AP10" s="284">
        <v>9049</v>
      </c>
      <c r="AQ10" s="285">
        <v>4257</v>
      </c>
      <c r="AR10" s="286">
        <v>112.6</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3" t="s">
        <v>486</v>
      </c>
      <c r="AL11" s="1134"/>
      <c r="AM11" s="1134"/>
      <c r="AN11" s="1135"/>
      <c r="AO11" s="284" t="s">
        <v>487</v>
      </c>
      <c r="AP11" s="284" t="s">
        <v>487</v>
      </c>
      <c r="AQ11" s="285">
        <v>595</v>
      </c>
      <c r="AR11" s="286" t="s">
        <v>487</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3" t="s">
        <v>488</v>
      </c>
      <c r="AL12" s="1134"/>
      <c r="AM12" s="1134"/>
      <c r="AN12" s="1135"/>
      <c r="AO12" s="284" t="s">
        <v>487</v>
      </c>
      <c r="AP12" s="284" t="s">
        <v>487</v>
      </c>
      <c r="AQ12" s="285">
        <v>9</v>
      </c>
      <c r="AR12" s="286" t="s">
        <v>487</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3" t="s">
        <v>489</v>
      </c>
      <c r="AL13" s="1134"/>
      <c r="AM13" s="1134"/>
      <c r="AN13" s="1135"/>
      <c r="AO13" s="284" t="s">
        <v>487</v>
      </c>
      <c r="AP13" s="284" t="s">
        <v>487</v>
      </c>
      <c r="AQ13" s="285">
        <v>2608</v>
      </c>
      <c r="AR13" s="286" t="s">
        <v>487</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3" t="s">
        <v>490</v>
      </c>
      <c r="AL14" s="1134"/>
      <c r="AM14" s="1134"/>
      <c r="AN14" s="1135"/>
      <c r="AO14" s="284">
        <v>88121</v>
      </c>
      <c r="AP14" s="284">
        <v>779</v>
      </c>
      <c r="AQ14" s="285">
        <v>1202</v>
      </c>
      <c r="AR14" s="286">
        <v>-35.200000000000003</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6" t="s">
        <v>491</v>
      </c>
      <c r="AL15" s="1137"/>
      <c r="AM15" s="1137"/>
      <c r="AN15" s="1138"/>
      <c r="AO15" s="284">
        <v>-339371</v>
      </c>
      <c r="AP15" s="284">
        <v>-2999</v>
      </c>
      <c r="AQ15" s="285">
        <v>-3084</v>
      </c>
      <c r="AR15" s="286">
        <v>-2.8</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6" t="s">
        <v>177</v>
      </c>
      <c r="AL16" s="1137"/>
      <c r="AM16" s="1137"/>
      <c r="AN16" s="1138"/>
      <c r="AO16" s="284">
        <v>6417829</v>
      </c>
      <c r="AP16" s="284">
        <v>56722</v>
      </c>
      <c r="AQ16" s="285">
        <v>68747</v>
      </c>
      <c r="AR16" s="286">
        <v>-17.5</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9" t="s">
        <v>496</v>
      </c>
      <c r="AL21" s="1140"/>
      <c r="AM21" s="1140"/>
      <c r="AN21" s="1141"/>
      <c r="AO21" s="297">
        <v>4.93</v>
      </c>
      <c r="AP21" s="298">
        <v>6.22</v>
      </c>
      <c r="AQ21" s="299">
        <v>-1.29</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9" t="s">
        <v>497</v>
      </c>
      <c r="AL22" s="1140"/>
      <c r="AM22" s="1140"/>
      <c r="AN22" s="1141"/>
      <c r="AO22" s="302">
        <v>98.5</v>
      </c>
      <c r="AP22" s="303">
        <v>98.7</v>
      </c>
      <c r="AQ22" s="304">
        <v>-0.2</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32" t="s">
        <v>498</v>
      </c>
      <c r="B26" s="1132"/>
      <c r="C26" s="1132"/>
      <c r="D26" s="1132"/>
      <c r="E26" s="1132"/>
      <c r="F26" s="1132"/>
      <c r="G26" s="1132"/>
      <c r="H26" s="1132"/>
      <c r="I26" s="1132"/>
      <c r="J26" s="1132"/>
      <c r="K26" s="1132"/>
      <c r="L26" s="1132"/>
      <c r="M26" s="1132"/>
      <c r="N26" s="1132"/>
      <c r="O26" s="1132"/>
      <c r="P26" s="1132"/>
      <c r="Q26" s="1132"/>
      <c r="R26" s="1132"/>
      <c r="S26" s="1132"/>
      <c r="T26" s="1132"/>
      <c r="U26" s="1132"/>
      <c r="V26" s="1132"/>
      <c r="W26" s="1132"/>
      <c r="X26" s="1132"/>
      <c r="Y26" s="1132"/>
      <c r="Z26" s="1132"/>
      <c r="AA26" s="1132"/>
      <c r="AB26" s="1132"/>
      <c r="AC26" s="1132"/>
      <c r="AD26" s="1132"/>
      <c r="AE26" s="1132"/>
      <c r="AF26" s="1132"/>
      <c r="AG26" s="1132"/>
      <c r="AH26" s="1132"/>
      <c r="AI26" s="1132"/>
      <c r="AJ26" s="1132"/>
      <c r="AK26" s="1132"/>
      <c r="AL26" s="1132"/>
      <c r="AM26" s="1132"/>
      <c r="AN26" s="1132"/>
      <c r="AO26" s="1132"/>
      <c r="AP26" s="1132"/>
      <c r="AQ26" s="1132"/>
      <c r="AR26" s="1132"/>
      <c r="AS26" s="1132"/>
      <c r="AT26" s="267"/>
    </row>
    <row r="27" spans="1:46">
      <c r="A27" s="309"/>
      <c r="AO27" s="262"/>
      <c r="AP27" s="262"/>
      <c r="AQ27" s="262"/>
      <c r="AR27" s="262"/>
      <c r="AS27" s="262"/>
      <c r="AT27" s="262"/>
    </row>
    <row r="28" spans="1:46" ht="17.2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1" t="s">
        <v>479</v>
      </c>
      <c r="AP30" s="272"/>
      <c r="AQ30" s="273" t="s">
        <v>480</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2"/>
      <c r="AP31" s="278" t="s">
        <v>481</v>
      </c>
      <c r="AQ31" s="279" t="s">
        <v>482</v>
      </c>
      <c r="AR31" s="280" t="s">
        <v>483</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3" t="s">
        <v>501</v>
      </c>
      <c r="AL32" s="1124"/>
      <c r="AM32" s="1124"/>
      <c r="AN32" s="1125"/>
      <c r="AO32" s="312">
        <v>2774940</v>
      </c>
      <c r="AP32" s="312">
        <v>24526</v>
      </c>
      <c r="AQ32" s="313">
        <v>33476</v>
      </c>
      <c r="AR32" s="314">
        <v>-26.7</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3" t="s">
        <v>502</v>
      </c>
      <c r="AL33" s="1124"/>
      <c r="AM33" s="1124"/>
      <c r="AN33" s="1125"/>
      <c r="AO33" s="312" t="s">
        <v>487</v>
      </c>
      <c r="AP33" s="312" t="s">
        <v>487</v>
      </c>
      <c r="AQ33" s="313" t="s">
        <v>487</v>
      </c>
      <c r="AR33" s="314" t="s">
        <v>487</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3" t="s">
        <v>503</v>
      </c>
      <c r="AL34" s="1124"/>
      <c r="AM34" s="1124"/>
      <c r="AN34" s="1125"/>
      <c r="AO34" s="312" t="s">
        <v>487</v>
      </c>
      <c r="AP34" s="312" t="s">
        <v>487</v>
      </c>
      <c r="AQ34" s="313">
        <v>23</v>
      </c>
      <c r="AR34" s="314" t="s">
        <v>487</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3" t="s">
        <v>504</v>
      </c>
      <c r="AL35" s="1124"/>
      <c r="AM35" s="1124"/>
      <c r="AN35" s="1125"/>
      <c r="AO35" s="312">
        <v>285909</v>
      </c>
      <c r="AP35" s="312">
        <v>2527</v>
      </c>
      <c r="AQ35" s="313">
        <v>5696</v>
      </c>
      <c r="AR35" s="314">
        <v>-55.6</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3" t="s">
        <v>505</v>
      </c>
      <c r="AL36" s="1124"/>
      <c r="AM36" s="1124"/>
      <c r="AN36" s="1125"/>
      <c r="AO36" s="312">
        <v>224608</v>
      </c>
      <c r="AP36" s="312">
        <v>1985</v>
      </c>
      <c r="AQ36" s="313">
        <v>1273</v>
      </c>
      <c r="AR36" s="314">
        <v>55.9</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3" t="s">
        <v>506</v>
      </c>
      <c r="AL37" s="1124"/>
      <c r="AM37" s="1124"/>
      <c r="AN37" s="1125"/>
      <c r="AO37" s="312" t="s">
        <v>487</v>
      </c>
      <c r="AP37" s="312" t="s">
        <v>487</v>
      </c>
      <c r="AQ37" s="313">
        <v>486</v>
      </c>
      <c r="AR37" s="314" t="s">
        <v>487</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6" t="s">
        <v>507</v>
      </c>
      <c r="AL38" s="1127"/>
      <c r="AM38" s="1127"/>
      <c r="AN38" s="1128"/>
      <c r="AO38" s="315" t="s">
        <v>487</v>
      </c>
      <c r="AP38" s="315" t="s">
        <v>487</v>
      </c>
      <c r="AQ38" s="316">
        <v>0</v>
      </c>
      <c r="AR38" s="304" t="s">
        <v>487</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6" t="s">
        <v>508</v>
      </c>
      <c r="AL39" s="1127"/>
      <c r="AM39" s="1127"/>
      <c r="AN39" s="1128"/>
      <c r="AO39" s="312">
        <v>-486230</v>
      </c>
      <c r="AP39" s="312">
        <v>-4297</v>
      </c>
      <c r="AQ39" s="313">
        <v>-6136</v>
      </c>
      <c r="AR39" s="314">
        <v>-30</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3" t="s">
        <v>509</v>
      </c>
      <c r="AL40" s="1124"/>
      <c r="AM40" s="1124"/>
      <c r="AN40" s="1125"/>
      <c r="AO40" s="312">
        <v>-2040718</v>
      </c>
      <c r="AP40" s="312">
        <v>-18036</v>
      </c>
      <c r="AQ40" s="313">
        <v>-25079</v>
      </c>
      <c r="AR40" s="314">
        <v>-28.1</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9" t="s">
        <v>287</v>
      </c>
      <c r="AL41" s="1130"/>
      <c r="AM41" s="1130"/>
      <c r="AN41" s="1131"/>
      <c r="AO41" s="312">
        <v>758509</v>
      </c>
      <c r="AP41" s="312">
        <v>6704</v>
      </c>
      <c r="AQ41" s="313">
        <v>9740</v>
      </c>
      <c r="AR41" s="314">
        <v>-31.2</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6" t="s">
        <v>479</v>
      </c>
      <c r="AN49" s="1118" t="s">
        <v>512</v>
      </c>
      <c r="AO49" s="1119"/>
      <c r="AP49" s="1119"/>
      <c r="AQ49" s="1119"/>
      <c r="AR49" s="1120"/>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7"/>
      <c r="AN50" s="328" t="s">
        <v>513</v>
      </c>
      <c r="AO50" s="329" t="s">
        <v>514</v>
      </c>
      <c r="AP50" s="330" t="s">
        <v>515</v>
      </c>
      <c r="AQ50" s="331" t="s">
        <v>516</v>
      </c>
      <c r="AR50" s="332" t="s">
        <v>517</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3619968</v>
      </c>
      <c r="AN51" s="334">
        <v>32431</v>
      </c>
      <c r="AO51" s="335">
        <v>-1.7</v>
      </c>
      <c r="AP51" s="336">
        <v>72051</v>
      </c>
      <c r="AQ51" s="337">
        <v>7.8</v>
      </c>
      <c r="AR51" s="338">
        <v>-9.5</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2759833</v>
      </c>
      <c r="AN52" s="342">
        <v>24725</v>
      </c>
      <c r="AO52" s="343">
        <v>7.2</v>
      </c>
      <c r="AP52" s="344">
        <v>34140</v>
      </c>
      <c r="AQ52" s="345">
        <v>4.2</v>
      </c>
      <c r="AR52" s="346">
        <v>3</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4085925</v>
      </c>
      <c r="AN53" s="334">
        <v>36413</v>
      </c>
      <c r="AO53" s="335">
        <v>12.3</v>
      </c>
      <c r="AP53" s="336">
        <v>72756</v>
      </c>
      <c r="AQ53" s="337">
        <v>1</v>
      </c>
      <c r="AR53" s="338">
        <v>11.3</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3482104</v>
      </c>
      <c r="AN54" s="342">
        <v>31032</v>
      </c>
      <c r="AO54" s="343">
        <v>25.5</v>
      </c>
      <c r="AP54" s="344">
        <v>32117</v>
      </c>
      <c r="AQ54" s="345">
        <v>-5.9</v>
      </c>
      <c r="AR54" s="346">
        <v>31.4</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3079511</v>
      </c>
      <c r="AN55" s="334">
        <v>27393</v>
      </c>
      <c r="AO55" s="335">
        <v>-24.8</v>
      </c>
      <c r="AP55" s="336">
        <v>43955</v>
      </c>
      <c r="AQ55" s="337">
        <v>-39.6</v>
      </c>
      <c r="AR55" s="338">
        <v>14.8</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2432262</v>
      </c>
      <c r="AN56" s="342">
        <v>21635</v>
      </c>
      <c r="AO56" s="343">
        <v>-30.3</v>
      </c>
      <c r="AP56" s="344">
        <v>21318</v>
      </c>
      <c r="AQ56" s="345">
        <v>-33.6</v>
      </c>
      <c r="AR56" s="346">
        <v>3.3</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4911062</v>
      </c>
      <c r="AN57" s="334">
        <v>43523</v>
      </c>
      <c r="AO57" s="335">
        <v>58.9</v>
      </c>
      <c r="AP57" s="336">
        <v>41921</v>
      </c>
      <c r="AQ57" s="337">
        <v>-4.5999999999999996</v>
      </c>
      <c r="AR57" s="338">
        <v>63.5</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3942933</v>
      </c>
      <c r="AN58" s="342">
        <v>34943</v>
      </c>
      <c r="AO58" s="343">
        <v>61.5</v>
      </c>
      <c r="AP58" s="344">
        <v>21655</v>
      </c>
      <c r="AQ58" s="345">
        <v>1.6</v>
      </c>
      <c r="AR58" s="346">
        <v>59.9</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3464814</v>
      </c>
      <c r="AN59" s="334">
        <v>30623</v>
      </c>
      <c r="AO59" s="335">
        <v>-29.6</v>
      </c>
      <c r="AP59" s="336">
        <v>44585</v>
      </c>
      <c r="AQ59" s="337">
        <v>6.4</v>
      </c>
      <c r="AR59" s="338">
        <v>-36</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2523016</v>
      </c>
      <c r="AN60" s="342">
        <v>22299</v>
      </c>
      <c r="AO60" s="343">
        <v>-36.200000000000003</v>
      </c>
      <c r="AP60" s="344">
        <v>23077</v>
      </c>
      <c r="AQ60" s="345">
        <v>6.6</v>
      </c>
      <c r="AR60" s="346">
        <v>-42.8</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3832256</v>
      </c>
      <c r="AN61" s="349">
        <v>34077</v>
      </c>
      <c r="AO61" s="350">
        <v>3</v>
      </c>
      <c r="AP61" s="351">
        <v>55054</v>
      </c>
      <c r="AQ61" s="352">
        <v>-5.8</v>
      </c>
      <c r="AR61" s="338">
        <v>8.8000000000000007</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3028030</v>
      </c>
      <c r="AN62" s="342">
        <v>26927</v>
      </c>
      <c r="AO62" s="343">
        <v>5.5</v>
      </c>
      <c r="AP62" s="344">
        <v>26461</v>
      </c>
      <c r="AQ62" s="345">
        <v>-5.4</v>
      </c>
      <c r="AR62" s="346">
        <v>10.9</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qi5O++9ZILtbr7QaLc0/cWUj8mwiU5Cm4XxvWdaZfHkYSU6dFhBmu496c0QAMoIrCedDBG7e15HPjz65VXMjhA==" saltValue="wIe8l2+Sh4jA6CADbTdq7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40" zoomScaleNormal="40"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476</v>
      </c>
    </row>
    <row r="120" spans="125:125" ht="13.5" hidden="1" customHeight="1"/>
    <row r="121" spans="125:125" ht="13.5" hidden="1" customHeight="1">
      <c r="DU121" s="259"/>
    </row>
  </sheetData>
  <sheetProtection algorithmName="SHA-512" hashValue="ahIWVNinIbbJ2vRpiAT8WyJWYPiL7aCiQ9XNwt0s5aRpIKZTciZldFIdtA4EySjWY83OuiVDx0bhSykaDcN0lA==" saltValue="Zlar8aQFjJq26r1qR7p+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40" zoomScaleNormal="4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476</v>
      </c>
    </row>
  </sheetData>
  <sheetProtection algorithmName="SHA-512" hashValue="RouiZjY/WUaXt37A24yW9EOx47mUzuyUZ2dgrb4SyIE816/H2yurYhGQXv16fKcutbZ0ATmIc+1ub5wYWk1BLg==" saltValue="4Db6VB60721372uyV2Q9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40" zoomScaleNormal="4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42" t="s">
        <v>3</v>
      </c>
      <c r="D47" s="1142"/>
      <c r="E47" s="1143"/>
      <c r="F47" s="11">
        <v>18.59</v>
      </c>
      <c r="G47" s="12">
        <v>19.82</v>
      </c>
      <c r="H47" s="12">
        <v>20.03</v>
      </c>
      <c r="I47" s="12">
        <v>23.87</v>
      </c>
      <c r="J47" s="13">
        <v>21.71</v>
      </c>
    </row>
    <row r="48" spans="2:10" ht="57.75" customHeight="1">
      <c r="B48" s="14"/>
      <c r="C48" s="1144" t="s">
        <v>4</v>
      </c>
      <c r="D48" s="1144"/>
      <c r="E48" s="1145"/>
      <c r="F48" s="15">
        <v>3.32</v>
      </c>
      <c r="G48" s="16">
        <v>3.82</v>
      </c>
      <c r="H48" s="16">
        <v>6.76</v>
      </c>
      <c r="I48" s="16">
        <v>4.08</v>
      </c>
      <c r="J48" s="17">
        <v>3.51</v>
      </c>
    </row>
    <row r="49" spans="2:10" ht="57.75" customHeight="1" thickBot="1">
      <c r="B49" s="18"/>
      <c r="C49" s="1146" t="s">
        <v>5</v>
      </c>
      <c r="D49" s="1146"/>
      <c r="E49" s="1147"/>
      <c r="F49" s="19" t="s">
        <v>531</v>
      </c>
      <c r="G49" s="20">
        <v>0.56999999999999995</v>
      </c>
      <c r="H49" s="20">
        <v>3.2</v>
      </c>
      <c r="I49" s="20" t="s">
        <v>532</v>
      </c>
      <c r="J49" s="21" t="s">
        <v>533</v>
      </c>
    </row>
    <row r="50" spans="2:10"/>
  </sheetData>
  <sheetProtection algorithmName="SHA-512" hashValue="2EWLsEr+H14W/KLEm2HryOEM/8xnL4PZ0BvtQJdVDOQD91GpltrIimBoBcNphqoGRAsFDuSSr504uq70PvrqUw==" saltValue="f0ArfnmotheI+l7FAw3g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40" zoomScaleNormal="4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54" t="s">
        <v>534</v>
      </c>
      <c r="D34" s="1154"/>
      <c r="E34" s="1155"/>
      <c r="F34" s="32">
        <v>6.72</v>
      </c>
      <c r="G34" s="33">
        <v>6.77</v>
      </c>
      <c r="H34" s="33">
        <v>6.82</v>
      </c>
      <c r="I34" s="33">
        <v>8.69</v>
      </c>
      <c r="J34" s="34">
        <v>9.3800000000000008</v>
      </c>
      <c r="K34" s="22"/>
      <c r="L34" s="22"/>
      <c r="M34" s="22"/>
      <c r="N34" s="22"/>
      <c r="O34" s="22"/>
      <c r="P34" s="22"/>
    </row>
    <row r="35" spans="1:16" ht="39" customHeight="1">
      <c r="A35" s="22"/>
      <c r="B35" s="35"/>
      <c r="C35" s="1148" t="s">
        <v>535</v>
      </c>
      <c r="D35" s="1149"/>
      <c r="E35" s="1150"/>
      <c r="F35" s="36">
        <v>2.94</v>
      </c>
      <c r="G35" s="37">
        <v>3.37</v>
      </c>
      <c r="H35" s="37">
        <v>3.38</v>
      </c>
      <c r="I35" s="37">
        <v>3.94</v>
      </c>
      <c r="J35" s="38">
        <v>4.41</v>
      </c>
      <c r="K35" s="22"/>
      <c r="L35" s="22"/>
      <c r="M35" s="22"/>
      <c r="N35" s="22"/>
      <c r="O35" s="22"/>
      <c r="P35" s="22"/>
    </row>
    <row r="36" spans="1:16" ht="39" customHeight="1">
      <c r="A36" s="22"/>
      <c r="B36" s="35"/>
      <c r="C36" s="1148" t="s">
        <v>536</v>
      </c>
      <c r="D36" s="1149"/>
      <c r="E36" s="1150"/>
      <c r="F36" s="36">
        <v>3.19</v>
      </c>
      <c r="G36" s="37">
        <v>3.28</v>
      </c>
      <c r="H36" s="37">
        <v>6.69</v>
      </c>
      <c r="I36" s="37">
        <v>4.0599999999999996</v>
      </c>
      <c r="J36" s="38">
        <v>3.48</v>
      </c>
      <c r="K36" s="22"/>
      <c r="L36" s="22"/>
      <c r="M36" s="22"/>
      <c r="N36" s="22"/>
      <c r="O36" s="22"/>
      <c r="P36" s="22"/>
    </row>
    <row r="37" spans="1:16" ht="39" customHeight="1">
      <c r="A37" s="22"/>
      <c r="B37" s="35"/>
      <c r="C37" s="1148" t="s">
        <v>537</v>
      </c>
      <c r="D37" s="1149"/>
      <c r="E37" s="1150"/>
      <c r="F37" s="36">
        <v>0.21</v>
      </c>
      <c r="G37" s="37">
        <v>1.23</v>
      </c>
      <c r="H37" s="37">
        <v>1.3</v>
      </c>
      <c r="I37" s="37">
        <v>1.35</v>
      </c>
      <c r="J37" s="38">
        <v>1.22</v>
      </c>
      <c r="K37" s="22"/>
      <c r="L37" s="22"/>
      <c r="M37" s="22"/>
      <c r="N37" s="22"/>
      <c r="O37" s="22"/>
      <c r="P37" s="22"/>
    </row>
    <row r="38" spans="1:16" ht="39" customHeight="1">
      <c r="A38" s="22"/>
      <c r="B38" s="35"/>
      <c r="C38" s="1148" t="s">
        <v>538</v>
      </c>
      <c r="D38" s="1149"/>
      <c r="E38" s="1150"/>
      <c r="F38" s="36">
        <v>0.18</v>
      </c>
      <c r="G38" s="37">
        <v>0.2</v>
      </c>
      <c r="H38" s="37">
        <v>0.24</v>
      </c>
      <c r="I38" s="37">
        <v>0.18</v>
      </c>
      <c r="J38" s="38">
        <v>0.06</v>
      </c>
      <c r="K38" s="22"/>
      <c r="L38" s="22"/>
      <c r="M38" s="22"/>
      <c r="N38" s="22"/>
      <c r="O38" s="22"/>
      <c r="P38" s="22"/>
    </row>
    <row r="39" spans="1:16" ht="39" customHeight="1">
      <c r="A39" s="22"/>
      <c r="B39" s="35"/>
      <c r="C39" s="1148" t="s">
        <v>539</v>
      </c>
      <c r="D39" s="1149"/>
      <c r="E39" s="1150"/>
      <c r="F39" s="36">
        <v>0.01</v>
      </c>
      <c r="G39" s="37">
        <v>0</v>
      </c>
      <c r="H39" s="37">
        <v>0.01</v>
      </c>
      <c r="I39" s="37">
        <v>0.01</v>
      </c>
      <c r="J39" s="38">
        <v>0.01</v>
      </c>
      <c r="K39" s="22"/>
      <c r="L39" s="22"/>
      <c r="M39" s="22"/>
      <c r="N39" s="22"/>
      <c r="O39" s="22"/>
      <c r="P39" s="22"/>
    </row>
    <row r="40" spans="1:16" ht="39" customHeight="1">
      <c r="A40" s="22"/>
      <c r="B40" s="35"/>
      <c r="C40" s="1148" t="s">
        <v>540</v>
      </c>
      <c r="D40" s="1149"/>
      <c r="E40" s="1150"/>
      <c r="F40" s="36">
        <v>0.03</v>
      </c>
      <c r="G40" s="37">
        <v>0.22</v>
      </c>
      <c r="H40" s="37">
        <v>0.03</v>
      </c>
      <c r="I40" s="37">
        <v>0.01</v>
      </c>
      <c r="J40" s="38">
        <v>0.01</v>
      </c>
      <c r="K40" s="22"/>
      <c r="L40" s="22"/>
      <c r="M40" s="22"/>
      <c r="N40" s="22"/>
      <c r="O40" s="22"/>
      <c r="P40" s="22"/>
    </row>
    <row r="41" spans="1:16" ht="39" customHeight="1">
      <c r="A41" s="22"/>
      <c r="B41" s="35"/>
      <c r="C41" s="1148" t="s">
        <v>541</v>
      </c>
      <c r="D41" s="1149"/>
      <c r="E41" s="1150"/>
      <c r="F41" s="36">
        <v>0.08</v>
      </c>
      <c r="G41" s="37">
        <v>0.31</v>
      </c>
      <c r="H41" s="37">
        <v>0.03</v>
      </c>
      <c r="I41" s="37">
        <v>0</v>
      </c>
      <c r="J41" s="38">
        <v>0</v>
      </c>
      <c r="K41" s="22"/>
      <c r="L41" s="22"/>
      <c r="M41" s="22"/>
      <c r="N41" s="22"/>
      <c r="O41" s="22"/>
      <c r="P41" s="22"/>
    </row>
    <row r="42" spans="1:16" ht="39" customHeight="1">
      <c r="A42" s="22"/>
      <c r="B42" s="39"/>
      <c r="C42" s="1148" t="s">
        <v>542</v>
      </c>
      <c r="D42" s="1149"/>
      <c r="E42" s="1150"/>
      <c r="F42" s="36" t="s">
        <v>487</v>
      </c>
      <c r="G42" s="37" t="s">
        <v>487</v>
      </c>
      <c r="H42" s="37" t="s">
        <v>487</v>
      </c>
      <c r="I42" s="37" t="s">
        <v>487</v>
      </c>
      <c r="J42" s="38" t="s">
        <v>487</v>
      </c>
      <c r="K42" s="22"/>
      <c r="L42" s="22"/>
      <c r="M42" s="22"/>
      <c r="N42" s="22"/>
      <c r="O42" s="22"/>
      <c r="P42" s="22"/>
    </row>
    <row r="43" spans="1:16" ht="39" customHeight="1" thickBot="1">
      <c r="A43" s="22"/>
      <c r="B43" s="40"/>
      <c r="C43" s="1151" t="s">
        <v>543</v>
      </c>
      <c r="D43" s="1152"/>
      <c r="E43" s="1153"/>
      <c r="F43" s="41">
        <v>0</v>
      </c>
      <c r="G43" s="42">
        <v>0</v>
      </c>
      <c r="H43" s="42">
        <v>0</v>
      </c>
      <c r="I43" s="42">
        <v>0</v>
      </c>
      <c r="J43" s="43" t="s">
        <v>487</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2zJDNraAIL1DFXxKrDkVuQ8isU8VDfq6l/PmoACDn8WXKOP7pOd6U6xgT3PGM4dJwkfke8RIMJjJHmJzBQcWGw==" saltValue="t0ODvK3w0FVmukkU1aBK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40" zoomScaleNormal="4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79" t="s">
        <v>9</v>
      </c>
      <c r="C45" s="1180"/>
      <c r="D45" s="58"/>
      <c r="E45" s="1185" t="s">
        <v>10</v>
      </c>
      <c r="F45" s="1185"/>
      <c r="G45" s="1185"/>
      <c r="H45" s="1185"/>
      <c r="I45" s="1185"/>
      <c r="J45" s="1186"/>
      <c r="K45" s="59">
        <v>2613</v>
      </c>
      <c r="L45" s="60">
        <v>2695</v>
      </c>
      <c r="M45" s="60">
        <v>2803</v>
      </c>
      <c r="N45" s="60">
        <v>2772</v>
      </c>
      <c r="O45" s="61">
        <v>2775</v>
      </c>
      <c r="P45" s="48"/>
      <c r="Q45" s="48"/>
      <c r="R45" s="48"/>
      <c r="S45" s="48"/>
      <c r="T45" s="48"/>
      <c r="U45" s="48"/>
    </row>
    <row r="46" spans="1:21" ht="30.75" customHeight="1">
      <c r="A46" s="48"/>
      <c r="B46" s="1181"/>
      <c r="C46" s="1182"/>
      <c r="D46" s="62"/>
      <c r="E46" s="1158" t="s">
        <v>11</v>
      </c>
      <c r="F46" s="1158"/>
      <c r="G46" s="1158"/>
      <c r="H46" s="1158"/>
      <c r="I46" s="1158"/>
      <c r="J46" s="1159"/>
      <c r="K46" s="63" t="s">
        <v>487</v>
      </c>
      <c r="L46" s="64" t="s">
        <v>487</v>
      </c>
      <c r="M46" s="64" t="s">
        <v>487</v>
      </c>
      <c r="N46" s="64" t="s">
        <v>487</v>
      </c>
      <c r="O46" s="65" t="s">
        <v>487</v>
      </c>
      <c r="P46" s="48"/>
      <c r="Q46" s="48"/>
      <c r="R46" s="48"/>
      <c r="S46" s="48"/>
      <c r="T46" s="48"/>
      <c r="U46" s="48"/>
    </row>
    <row r="47" spans="1:21" ht="30.75" customHeight="1">
      <c r="A47" s="48"/>
      <c r="B47" s="1181"/>
      <c r="C47" s="1182"/>
      <c r="D47" s="62"/>
      <c r="E47" s="1158" t="s">
        <v>12</v>
      </c>
      <c r="F47" s="1158"/>
      <c r="G47" s="1158"/>
      <c r="H47" s="1158"/>
      <c r="I47" s="1158"/>
      <c r="J47" s="1159"/>
      <c r="K47" s="63" t="s">
        <v>487</v>
      </c>
      <c r="L47" s="64" t="s">
        <v>487</v>
      </c>
      <c r="M47" s="64" t="s">
        <v>487</v>
      </c>
      <c r="N47" s="64" t="s">
        <v>487</v>
      </c>
      <c r="O47" s="65" t="s">
        <v>487</v>
      </c>
      <c r="P47" s="48"/>
      <c r="Q47" s="48"/>
      <c r="R47" s="48"/>
      <c r="S47" s="48"/>
      <c r="T47" s="48"/>
      <c r="U47" s="48"/>
    </row>
    <row r="48" spans="1:21" ht="30.75" customHeight="1">
      <c r="A48" s="48"/>
      <c r="B48" s="1181"/>
      <c r="C48" s="1182"/>
      <c r="D48" s="62"/>
      <c r="E48" s="1158" t="s">
        <v>13</v>
      </c>
      <c r="F48" s="1158"/>
      <c r="G48" s="1158"/>
      <c r="H48" s="1158"/>
      <c r="I48" s="1158"/>
      <c r="J48" s="1159"/>
      <c r="K48" s="63">
        <v>339</v>
      </c>
      <c r="L48" s="64">
        <v>338</v>
      </c>
      <c r="M48" s="64">
        <v>288</v>
      </c>
      <c r="N48" s="64">
        <v>285</v>
      </c>
      <c r="O48" s="65">
        <v>286</v>
      </c>
      <c r="P48" s="48"/>
      <c r="Q48" s="48"/>
      <c r="R48" s="48"/>
      <c r="S48" s="48"/>
      <c r="T48" s="48"/>
      <c r="U48" s="48"/>
    </row>
    <row r="49" spans="1:21" ht="30.75" customHeight="1">
      <c r="A49" s="48"/>
      <c r="B49" s="1181"/>
      <c r="C49" s="1182"/>
      <c r="D49" s="62"/>
      <c r="E49" s="1158" t="s">
        <v>14</v>
      </c>
      <c r="F49" s="1158"/>
      <c r="G49" s="1158"/>
      <c r="H49" s="1158"/>
      <c r="I49" s="1158"/>
      <c r="J49" s="1159"/>
      <c r="K49" s="63">
        <v>245</v>
      </c>
      <c r="L49" s="64">
        <v>226</v>
      </c>
      <c r="M49" s="64">
        <v>239</v>
      </c>
      <c r="N49" s="64">
        <v>190</v>
      </c>
      <c r="O49" s="65">
        <v>225</v>
      </c>
      <c r="P49" s="48"/>
      <c r="Q49" s="48"/>
      <c r="R49" s="48"/>
      <c r="S49" s="48"/>
      <c r="T49" s="48"/>
      <c r="U49" s="48"/>
    </row>
    <row r="50" spans="1:21" ht="30.75" customHeight="1">
      <c r="A50" s="48"/>
      <c r="B50" s="1181"/>
      <c r="C50" s="1182"/>
      <c r="D50" s="62"/>
      <c r="E50" s="1158" t="s">
        <v>15</v>
      </c>
      <c r="F50" s="1158"/>
      <c r="G50" s="1158"/>
      <c r="H50" s="1158"/>
      <c r="I50" s="1158"/>
      <c r="J50" s="1159"/>
      <c r="K50" s="63">
        <v>36</v>
      </c>
      <c r="L50" s="64">
        <v>36</v>
      </c>
      <c r="M50" s="64">
        <v>49</v>
      </c>
      <c r="N50" s="64">
        <v>36</v>
      </c>
      <c r="O50" s="65" t="s">
        <v>487</v>
      </c>
      <c r="P50" s="48"/>
      <c r="Q50" s="48"/>
      <c r="R50" s="48"/>
      <c r="S50" s="48"/>
      <c r="T50" s="48"/>
      <c r="U50" s="48"/>
    </row>
    <row r="51" spans="1:21" ht="30.75" customHeight="1">
      <c r="A51" s="48"/>
      <c r="B51" s="1183"/>
      <c r="C51" s="1184"/>
      <c r="D51" s="66"/>
      <c r="E51" s="1158" t="s">
        <v>16</v>
      </c>
      <c r="F51" s="1158"/>
      <c r="G51" s="1158"/>
      <c r="H51" s="1158"/>
      <c r="I51" s="1158"/>
      <c r="J51" s="1159"/>
      <c r="K51" s="63" t="s">
        <v>487</v>
      </c>
      <c r="L51" s="64" t="s">
        <v>487</v>
      </c>
      <c r="M51" s="64" t="s">
        <v>487</v>
      </c>
      <c r="N51" s="64" t="s">
        <v>487</v>
      </c>
      <c r="O51" s="65" t="s">
        <v>487</v>
      </c>
      <c r="P51" s="48"/>
      <c r="Q51" s="48"/>
      <c r="R51" s="48"/>
      <c r="S51" s="48"/>
      <c r="T51" s="48"/>
      <c r="U51" s="48"/>
    </row>
    <row r="52" spans="1:21" ht="30.75" customHeight="1">
      <c r="A52" s="48"/>
      <c r="B52" s="1156" t="s">
        <v>17</v>
      </c>
      <c r="C52" s="1157"/>
      <c r="D52" s="66"/>
      <c r="E52" s="1158" t="s">
        <v>18</v>
      </c>
      <c r="F52" s="1158"/>
      <c r="G52" s="1158"/>
      <c r="H52" s="1158"/>
      <c r="I52" s="1158"/>
      <c r="J52" s="1159"/>
      <c r="K52" s="63">
        <v>2800</v>
      </c>
      <c r="L52" s="64">
        <v>2854</v>
      </c>
      <c r="M52" s="64">
        <v>2790</v>
      </c>
      <c r="N52" s="64">
        <v>2786</v>
      </c>
      <c r="O52" s="65">
        <v>2527</v>
      </c>
      <c r="P52" s="48"/>
      <c r="Q52" s="48"/>
      <c r="R52" s="48"/>
      <c r="S52" s="48"/>
      <c r="T52" s="48"/>
      <c r="U52" s="48"/>
    </row>
    <row r="53" spans="1:21" ht="30.75" customHeight="1" thickBot="1">
      <c r="A53" s="48"/>
      <c r="B53" s="1160" t="s">
        <v>19</v>
      </c>
      <c r="C53" s="1161"/>
      <c r="D53" s="67"/>
      <c r="E53" s="1162" t="s">
        <v>20</v>
      </c>
      <c r="F53" s="1162"/>
      <c r="G53" s="1162"/>
      <c r="H53" s="1162"/>
      <c r="I53" s="1162"/>
      <c r="J53" s="1163"/>
      <c r="K53" s="68">
        <v>433</v>
      </c>
      <c r="L53" s="69">
        <v>441</v>
      </c>
      <c r="M53" s="69">
        <v>589</v>
      </c>
      <c r="N53" s="69">
        <v>497</v>
      </c>
      <c r="O53" s="70">
        <v>759</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c r="B58" s="1164" t="s">
        <v>24</v>
      </c>
      <c r="C58" s="1165"/>
      <c r="D58" s="1170" t="s">
        <v>25</v>
      </c>
      <c r="E58" s="1171"/>
      <c r="F58" s="1171"/>
      <c r="G58" s="1171"/>
      <c r="H58" s="1171"/>
      <c r="I58" s="1171"/>
      <c r="J58" s="1172"/>
      <c r="K58" s="83"/>
      <c r="L58" s="84"/>
      <c r="M58" s="84"/>
      <c r="N58" s="84"/>
      <c r="O58" s="85"/>
    </row>
    <row r="59" spans="1:21" ht="31.5" customHeight="1">
      <c r="B59" s="1166"/>
      <c r="C59" s="1167"/>
      <c r="D59" s="1173" t="s">
        <v>26</v>
      </c>
      <c r="E59" s="1174"/>
      <c r="F59" s="1174"/>
      <c r="G59" s="1174"/>
      <c r="H59" s="1174"/>
      <c r="I59" s="1174"/>
      <c r="J59" s="1175"/>
      <c r="K59" s="86"/>
      <c r="L59" s="87"/>
      <c r="M59" s="87"/>
      <c r="N59" s="87"/>
      <c r="O59" s="88"/>
    </row>
    <row r="60" spans="1:21" ht="31.5" customHeight="1" thickBot="1">
      <c r="B60" s="1168"/>
      <c r="C60" s="1169"/>
      <c r="D60" s="1176" t="s">
        <v>27</v>
      </c>
      <c r="E60" s="1177"/>
      <c r="F60" s="1177"/>
      <c r="G60" s="1177"/>
      <c r="H60" s="1177"/>
      <c r="I60" s="1177"/>
      <c r="J60" s="1178"/>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8LIXmM+nN9jiLIBGS7NMda/Oqtkwb1aNSnJYUOarIlaNukCkqO+9IMoSNwnQn6EsrNuD2b5jVlNSJyEeXjuEg==" saltValue="GAoao0wFZ7okRmIZNMsxr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40" zoomScaleNormal="4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526</v>
      </c>
      <c r="J40" s="103" t="s">
        <v>527</v>
      </c>
      <c r="K40" s="103" t="s">
        <v>528</v>
      </c>
      <c r="L40" s="103" t="s">
        <v>529</v>
      </c>
      <c r="M40" s="104" t="s">
        <v>530</v>
      </c>
    </row>
    <row r="41" spans="2:13" ht="27.75" customHeight="1">
      <c r="B41" s="1199" t="s">
        <v>30</v>
      </c>
      <c r="C41" s="1200"/>
      <c r="D41" s="105"/>
      <c r="E41" s="1201" t="s">
        <v>31</v>
      </c>
      <c r="F41" s="1201"/>
      <c r="G41" s="1201"/>
      <c r="H41" s="1202"/>
      <c r="I41" s="355">
        <v>23679</v>
      </c>
      <c r="J41" s="356">
        <v>24474</v>
      </c>
      <c r="K41" s="356">
        <v>24320</v>
      </c>
      <c r="L41" s="356">
        <v>24766</v>
      </c>
      <c r="M41" s="357">
        <v>24046</v>
      </c>
    </row>
    <row r="42" spans="2:13" ht="27.75" customHeight="1">
      <c r="B42" s="1189"/>
      <c r="C42" s="1190"/>
      <c r="D42" s="106"/>
      <c r="E42" s="1193" t="s">
        <v>32</v>
      </c>
      <c r="F42" s="1193"/>
      <c r="G42" s="1193"/>
      <c r="H42" s="1194"/>
      <c r="I42" s="358">
        <v>88</v>
      </c>
      <c r="J42" s="359">
        <v>59</v>
      </c>
      <c r="K42" s="359">
        <v>29</v>
      </c>
      <c r="L42" s="359" t="s">
        <v>487</v>
      </c>
      <c r="M42" s="360" t="s">
        <v>487</v>
      </c>
    </row>
    <row r="43" spans="2:13" ht="27.75" customHeight="1">
      <c r="B43" s="1189"/>
      <c r="C43" s="1190"/>
      <c r="D43" s="106"/>
      <c r="E43" s="1193" t="s">
        <v>33</v>
      </c>
      <c r="F43" s="1193"/>
      <c r="G43" s="1193"/>
      <c r="H43" s="1194"/>
      <c r="I43" s="358">
        <v>3226</v>
      </c>
      <c r="J43" s="359">
        <v>2991</v>
      </c>
      <c r="K43" s="359">
        <v>2851</v>
      </c>
      <c r="L43" s="359">
        <v>2809</v>
      </c>
      <c r="M43" s="360">
        <v>2798</v>
      </c>
    </row>
    <row r="44" spans="2:13" ht="27.75" customHeight="1">
      <c r="B44" s="1189"/>
      <c r="C44" s="1190"/>
      <c r="D44" s="106"/>
      <c r="E44" s="1193" t="s">
        <v>34</v>
      </c>
      <c r="F44" s="1193"/>
      <c r="G44" s="1193"/>
      <c r="H44" s="1194"/>
      <c r="I44" s="358">
        <v>1548</v>
      </c>
      <c r="J44" s="359">
        <v>1600</v>
      </c>
      <c r="K44" s="359">
        <v>1849</v>
      </c>
      <c r="L44" s="359">
        <v>2296</v>
      </c>
      <c r="M44" s="360">
        <v>2118</v>
      </c>
    </row>
    <row r="45" spans="2:13" ht="27.75" customHeight="1">
      <c r="B45" s="1189"/>
      <c r="C45" s="1190"/>
      <c r="D45" s="106"/>
      <c r="E45" s="1193" t="s">
        <v>35</v>
      </c>
      <c r="F45" s="1193"/>
      <c r="G45" s="1193"/>
      <c r="H45" s="1194"/>
      <c r="I45" s="358">
        <v>3312</v>
      </c>
      <c r="J45" s="359">
        <v>3130</v>
      </c>
      <c r="K45" s="359">
        <v>3079</v>
      </c>
      <c r="L45" s="359">
        <v>3098</v>
      </c>
      <c r="M45" s="360">
        <v>3113</v>
      </c>
    </row>
    <row r="46" spans="2:13" ht="27.75" customHeight="1">
      <c r="B46" s="1189"/>
      <c r="C46" s="1190"/>
      <c r="D46" s="107"/>
      <c r="E46" s="1193" t="s">
        <v>36</v>
      </c>
      <c r="F46" s="1193"/>
      <c r="G46" s="1193"/>
      <c r="H46" s="1194"/>
      <c r="I46" s="358" t="s">
        <v>487</v>
      </c>
      <c r="J46" s="359" t="s">
        <v>487</v>
      </c>
      <c r="K46" s="359" t="s">
        <v>487</v>
      </c>
      <c r="L46" s="359" t="s">
        <v>487</v>
      </c>
      <c r="M46" s="360" t="s">
        <v>487</v>
      </c>
    </row>
    <row r="47" spans="2:13" ht="27.75" customHeight="1">
      <c r="B47" s="1189"/>
      <c r="C47" s="1190"/>
      <c r="D47" s="108"/>
      <c r="E47" s="1203" t="s">
        <v>37</v>
      </c>
      <c r="F47" s="1204"/>
      <c r="G47" s="1204"/>
      <c r="H47" s="1205"/>
      <c r="I47" s="358" t="s">
        <v>487</v>
      </c>
      <c r="J47" s="359" t="s">
        <v>487</v>
      </c>
      <c r="K47" s="359" t="s">
        <v>487</v>
      </c>
      <c r="L47" s="359" t="s">
        <v>487</v>
      </c>
      <c r="M47" s="360" t="s">
        <v>487</v>
      </c>
    </row>
    <row r="48" spans="2:13" ht="27.75" customHeight="1">
      <c r="B48" s="1189"/>
      <c r="C48" s="1190"/>
      <c r="D48" s="106"/>
      <c r="E48" s="1193" t="s">
        <v>38</v>
      </c>
      <c r="F48" s="1193"/>
      <c r="G48" s="1193"/>
      <c r="H48" s="1194"/>
      <c r="I48" s="358" t="s">
        <v>487</v>
      </c>
      <c r="J48" s="359" t="s">
        <v>487</v>
      </c>
      <c r="K48" s="359" t="s">
        <v>487</v>
      </c>
      <c r="L48" s="359" t="s">
        <v>487</v>
      </c>
      <c r="M48" s="360" t="s">
        <v>487</v>
      </c>
    </row>
    <row r="49" spans="2:13" ht="27.75" customHeight="1">
      <c r="B49" s="1191"/>
      <c r="C49" s="1192"/>
      <c r="D49" s="106"/>
      <c r="E49" s="1193" t="s">
        <v>39</v>
      </c>
      <c r="F49" s="1193"/>
      <c r="G49" s="1193"/>
      <c r="H49" s="1194"/>
      <c r="I49" s="358" t="s">
        <v>487</v>
      </c>
      <c r="J49" s="359" t="s">
        <v>487</v>
      </c>
      <c r="K49" s="359" t="s">
        <v>487</v>
      </c>
      <c r="L49" s="359" t="s">
        <v>487</v>
      </c>
      <c r="M49" s="360" t="s">
        <v>487</v>
      </c>
    </row>
    <row r="50" spans="2:13" ht="27.75" customHeight="1">
      <c r="B50" s="1187" t="s">
        <v>40</v>
      </c>
      <c r="C50" s="1188"/>
      <c r="D50" s="109"/>
      <c r="E50" s="1193" t="s">
        <v>41</v>
      </c>
      <c r="F50" s="1193"/>
      <c r="G50" s="1193"/>
      <c r="H50" s="1194"/>
      <c r="I50" s="358">
        <v>7333</v>
      </c>
      <c r="J50" s="359">
        <v>7530</v>
      </c>
      <c r="K50" s="359">
        <v>8307</v>
      </c>
      <c r="L50" s="359">
        <v>10182</v>
      </c>
      <c r="M50" s="360">
        <v>10321</v>
      </c>
    </row>
    <row r="51" spans="2:13" ht="27.75" customHeight="1">
      <c r="B51" s="1189"/>
      <c r="C51" s="1190"/>
      <c r="D51" s="106"/>
      <c r="E51" s="1193" t="s">
        <v>42</v>
      </c>
      <c r="F51" s="1193"/>
      <c r="G51" s="1193"/>
      <c r="H51" s="1194"/>
      <c r="I51" s="358">
        <v>5453</v>
      </c>
      <c r="J51" s="359">
        <v>5533</v>
      </c>
      <c r="K51" s="359">
        <v>5711</v>
      </c>
      <c r="L51" s="359">
        <v>7227</v>
      </c>
      <c r="M51" s="360">
        <v>6227</v>
      </c>
    </row>
    <row r="52" spans="2:13" ht="27.75" customHeight="1">
      <c r="B52" s="1191"/>
      <c r="C52" s="1192"/>
      <c r="D52" s="106"/>
      <c r="E52" s="1193" t="s">
        <v>43</v>
      </c>
      <c r="F52" s="1193"/>
      <c r="G52" s="1193"/>
      <c r="H52" s="1194"/>
      <c r="I52" s="358">
        <v>23916</v>
      </c>
      <c r="J52" s="359">
        <v>24088</v>
      </c>
      <c r="K52" s="359">
        <v>24271</v>
      </c>
      <c r="L52" s="359">
        <v>23672</v>
      </c>
      <c r="M52" s="360">
        <v>22772</v>
      </c>
    </row>
    <row r="53" spans="2:13" ht="27.75" customHeight="1" thickBot="1">
      <c r="B53" s="1195" t="s">
        <v>19</v>
      </c>
      <c r="C53" s="1196"/>
      <c r="D53" s="110"/>
      <c r="E53" s="1197" t="s">
        <v>44</v>
      </c>
      <c r="F53" s="1197"/>
      <c r="G53" s="1197"/>
      <c r="H53" s="1198"/>
      <c r="I53" s="361">
        <v>-4850</v>
      </c>
      <c r="J53" s="362">
        <v>-4897</v>
      </c>
      <c r="K53" s="362">
        <v>-6160</v>
      </c>
      <c r="L53" s="362">
        <v>-8110</v>
      </c>
      <c r="M53" s="363">
        <v>-7246</v>
      </c>
    </row>
    <row r="54" spans="2:13" ht="27.75" customHeight="1">
      <c r="B54" s="111"/>
      <c r="C54" s="112"/>
      <c r="D54" s="112"/>
      <c r="E54" s="113"/>
      <c r="F54" s="113"/>
      <c r="G54" s="113"/>
      <c r="H54" s="113"/>
      <c r="I54" s="114"/>
      <c r="J54" s="114"/>
      <c r="K54" s="114"/>
      <c r="L54" s="114"/>
      <c r="M54" s="114"/>
    </row>
    <row r="55" spans="2:13"/>
  </sheetData>
  <sheetProtection algorithmName="SHA-512" hashValue="IjUge8vxhvA6Kb0llJO2XxPyovp55ho/Juv6nnfmcakaummCwx+A8+d+nnYz+MkzPWPilR4hmWo7NdM7q/ggvw==" saltValue="Ts77YGuppWLyzEJkd5cfo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528</v>
      </c>
      <c r="G54" s="119" t="s">
        <v>529</v>
      </c>
      <c r="H54" s="120" t="s">
        <v>530</v>
      </c>
    </row>
    <row r="55" spans="2:8" ht="52.5" customHeight="1">
      <c r="B55" s="121"/>
      <c r="C55" s="1214" t="s">
        <v>46</v>
      </c>
      <c r="D55" s="1214"/>
      <c r="E55" s="1215"/>
      <c r="F55" s="122">
        <v>4472</v>
      </c>
      <c r="G55" s="122">
        <v>5219</v>
      </c>
      <c r="H55" s="123">
        <v>4865</v>
      </c>
    </row>
    <row r="56" spans="2:8" ht="52.5" customHeight="1">
      <c r="B56" s="124"/>
      <c r="C56" s="1216" t="s">
        <v>47</v>
      </c>
      <c r="D56" s="1216"/>
      <c r="E56" s="1217"/>
      <c r="F56" s="125" t="s">
        <v>487</v>
      </c>
      <c r="G56" s="125" t="s">
        <v>487</v>
      </c>
      <c r="H56" s="126" t="s">
        <v>487</v>
      </c>
    </row>
    <row r="57" spans="2:8" ht="53.25" customHeight="1">
      <c r="B57" s="124"/>
      <c r="C57" s="1218" t="s">
        <v>48</v>
      </c>
      <c r="D57" s="1218"/>
      <c r="E57" s="1219"/>
      <c r="F57" s="127">
        <v>3011</v>
      </c>
      <c r="G57" s="127">
        <v>4073</v>
      </c>
      <c r="H57" s="128">
        <v>4589</v>
      </c>
    </row>
    <row r="58" spans="2:8" ht="45.75" customHeight="1">
      <c r="B58" s="129"/>
      <c r="C58" s="1206" t="s">
        <v>559</v>
      </c>
      <c r="D58" s="1207"/>
      <c r="E58" s="1208"/>
      <c r="F58" s="130">
        <v>1596</v>
      </c>
      <c r="G58" s="130">
        <v>2197</v>
      </c>
      <c r="H58" s="131">
        <v>2200</v>
      </c>
    </row>
    <row r="59" spans="2:8" ht="45.75" customHeight="1">
      <c r="B59" s="129"/>
      <c r="C59" s="1206" t="s">
        <v>560</v>
      </c>
      <c r="D59" s="1207"/>
      <c r="E59" s="1208"/>
      <c r="F59" s="130">
        <v>500</v>
      </c>
      <c r="G59" s="130">
        <v>1001</v>
      </c>
      <c r="H59" s="131">
        <v>1501</v>
      </c>
    </row>
    <row r="60" spans="2:8" ht="45.75" customHeight="1">
      <c r="B60" s="129"/>
      <c r="C60" s="1206" t="s">
        <v>561</v>
      </c>
      <c r="D60" s="1207"/>
      <c r="E60" s="1208"/>
      <c r="F60" s="130">
        <v>631</v>
      </c>
      <c r="G60" s="130">
        <v>605</v>
      </c>
      <c r="H60" s="131">
        <v>601</v>
      </c>
    </row>
    <row r="61" spans="2:8" ht="45.75" customHeight="1">
      <c r="B61" s="129"/>
      <c r="C61" s="1206" t="s">
        <v>562</v>
      </c>
      <c r="D61" s="1207"/>
      <c r="E61" s="1208"/>
      <c r="F61" s="130">
        <v>158</v>
      </c>
      <c r="G61" s="130">
        <v>146</v>
      </c>
      <c r="H61" s="131">
        <v>125</v>
      </c>
    </row>
    <row r="62" spans="2:8" ht="45.75" customHeight="1" thickBot="1">
      <c r="B62" s="132"/>
      <c r="C62" s="1209" t="s">
        <v>563</v>
      </c>
      <c r="D62" s="1210"/>
      <c r="E62" s="1211"/>
      <c r="F62" s="133">
        <v>38</v>
      </c>
      <c r="G62" s="133">
        <v>35</v>
      </c>
      <c r="H62" s="134">
        <v>69</v>
      </c>
    </row>
    <row r="63" spans="2:8" ht="52.5" customHeight="1" thickBot="1">
      <c r="B63" s="135"/>
      <c r="C63" s="1212" t="s">
        <v>49</v>
      </c>
      <c r="D63" s="1212"/>
      <c r="E63" s="1213"/>
      <c r="F63" s="136">
        <v>7483</v>
      </c>
      <c r="G63" s="136">
        <v>9292</v>
      </c>
      <c r="H63" s="137">
        <v>9454</v>
      </c>
    </row>
    <row r="64" spans="2:8"/>
  </sheetData>
  <sheetProtection algorithmName="SHA-512" hashValue="G2yfDsaH7hpmEyYz/BgOI3KA0ZAkCLJaGGZgtxIRC0gf5VvclCLdle4cgOY/SnxPgeSmm+EVplYGHK3jZgALVQ==" saltValue="W9FFoZGaKKE6zmRz2kEy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50</v>
      </c>
      <c r="E2" s="149"/>
      <c r="F2" s="150" t="s">
        <v>525</v>
      </c>
      <c r="G2" s="151"/>
      <c r="H2" s="152"/>
    </row>
    <row r="3" spans="1:8">
      <c r="A3" s="148" t="s">
        <v>518</v>
      </c>
      <c r="B3" s="153"/>
      <c r="C3" s="154"/>
      <c r="D3" s="155">
        <v>32431</v>
      </c>
      <c r="E3" s="156"/>
      <c r="F3" s="157">
        <v>72051</v>
      </c>
      <c r="G3" s="158"/>
      <c r="H3" s="159"/>
    </row>
    <row r="4" spans="1:8">
      <c r="A4" s="160"/>
      <c r="B4" s="161"/>
      <c r="C4" s="162"/>
      <c r="D4" s="163">
        <v>24725</v>
      </c>
      <c r="E4" s="164"/>
      <c r="F4" s="165">
        <v>34140</v>
      </c>
      <c r="G4" s="166"/>
      <c r="H4" s="167"/>
    </row>
    <row r="5" spans="1:8">
      <c r="A5" s="148" t="s">
        <v>520</v>
      </c>
      <c r="B5" s="153"/>
      <c r="C5" s="154"/>
      <c r="D5" s="155">
        <v>36413</v>
      </c>
      <c r="E5" s="156"/>
      <c r="F5" s="157">
        <v>72756</v>
      </c>
      <c r="G5" s="158"/>
      <c r="H5" s="159"/>
    </row>
    <row r="6" spans="1:8">
      <c r="A6" s="160"/>
      <c r="B6" s="161"/>
      <c r="C6" s="162"/>
      <c r="D6" s="163">
        <v>31032</v>
      </c>
      <c r="E6" s="164"/>
      <c r="F6" s="165">
        <v>32117</v>
      </c>
      <c r="G6" s="166"/>
      <c r="H6" s="167"/>
    </row>
    <row r="7" spans="1:8">
      <c r="A7" s="148" t="s">
        <v>521</v>
      </c>
      <c r="B7" s="153"/>
      <c r="C7" s="154"/>
      <c r="D7" s="155">
        <v>27393</v>
      </c>
      <c r="E7" s="156"/>
      <c r="F7" s="157">
        <v>43955</v>
      </c>
      <c r="G7" s="158"/>
      <c r="H7" s="159"/>
    </row>
    <row r="8" spans="1:8">
      <c r="A8" s="160"/>
      <c r="B8" s="161"/>
      <c r="C8" s="162"/>
      <c r="D8" s="163">
        <v>21635</v>
      </c>
      <c r="E8" s="164"/>
      <c r="F8" s="165">
        <v>21318</v>
      </c>
      <c r="G8" s="166"/>
      <c r="H8" s="167"/>
    </row>
    <row r="9" spans="1:8">
      <c r="A9" s="148" t="s">
        <v>522</v>
      </c>
      <c r="B9" s="153"/>
      <c r="C9" s="154"/>
      <c r="D9" s="155">
        <v>43523</v>
      </c>
      <c r="E9" s="156"/>
      <c r="F9" s="157">
        <v>41921</v>
      </c>
      <c r="G9" s="158"/>
      <c r="H9" s="159"/>
    </row>
    <row r="10" spans="1:8">
      <c r="A10" s="160"/>
      <c r="B10" s="161"/>
      <c r="C10" s="162"/>
      <c r="D10" s="163">
        <v>34943</v>
      </c>
      <c r="E10" s="164"/>
      <c r="F10" s="165">
        <v>21655</v>
      </c>
      <c r="G10" s="166"/>
      <c r="H10" s="167"/>
    </row>
    <row r="11" spans="1:8">
      <c r="A11" s="148" t="s">
        <v>523</v>
      </c>
      <c r="B11" s="153"/>
      <c r="C11" s="154"/>
      <c r="D11" s="155">
        <v>30623</v>
      </c>
      <c r="E11" s="156"/>
      <c r="F11" s="157">
        <v>44585</v>
      </c>
      <c r="G11" s="158"/>
      <c r="H11" s="159"/>
    </row>
    <row r="12" spans="1:8">
      <c r="A12" s="160"/>
      <c r="B12" s="161"/>
      <c r="C12" s="168"/>
      <c r="D12" s="163">
        <v>22299</v>
      </c>
      <c r="E12" s="164"/>
      <c r="F12" s="165">
        <v>23077</v>
      </c>
      <c r="G12" s="166"/>
      <c r="H12" s="167"/>
    </row>
    <row r="13" spans="1:8">
      <c r="A13" s="148"/>
      <c r="B13" s="153"/>
      <c r="C13" s="169"/>
      <c r="D13" s="170">
        <v>34077</v>
      </c>
      <c r="E13" s="171"/>
      <c r="F13" s="172">
        <v>55054</v>
      </c>
      <c r="G13" s="173"/>
      <c r="H13" s="159"/>
    </row>
    <row r="14" spans="1:8">
      <c r="A14" s="160"/>
      <c r="B14" s="161"/>
      <c r="C14" s="162"/>
      <c r="D14" s="163">
        <v>26927</v>
      </c>
      <c r="E14" s="164"/>
      <c r="F14" s="165">
        <v>26461</v>
      </c>
      <c r="G14" s="166"/>
      <c r="H14" s="167"/>
    </row>
    <row r="17" spans="1:11">
      <c r="A17" s="144" t="s">
        <v>51</v>
      </c>
    </row>
    <row r="18" spans="1:11">
      <c r="A18" s="174"/>
      <c r="B18" s="174" t="e">
        <f>#REF!</f>
        <v>#REF!</v>
      </c>
      <c r="C18" s="174" t="e">
        <f>#REF!</f>
        <v>#REF!</v>
      </c>
      <c r="D18" s="174" t="e">
        <f>#REF!</f>
        <v>#REF!</v>
      </c>
      <c r="E18" s="174" t="e">
        <f>#REF!</f>
        <v>#REF!</v>
      </c>
      <c r="F18" s="174" t="e">
        <f>#REF!</f>
        <v>#REF!</v>
      </c>
    </row>
    <row r="19" spans="1:11">
      <c r="A19" s="174" t="s">
        <v>52</v>
      </c>
      <c r="B19" s="174" t="e">
        <f>ROUND(VALUE(SUBSTITUTE(#REF!,"▲","-")),2)</f>
        <v>#REF!</v>
      </c>
      <c r="C19" s="174" t="e">
        <f>ROUND(VALUE(SUBSTITUTE(#REF!,"▲","-")),2)</f>
        <v>#REF!</v>
      </c>
      <c r="D19" s="174" t="e">
        <f>ROUND(VALUE(SUBSTITUTE(#REF!,"▲","-")),2)</f>
        <v>#REF!</v>
      </c>
      <c r="E19" s="174" t="e">
        <f>ROUND(VALUE(SUBSTITUTE(#REF!,"▲","-")),2)</f>
        <v>#REF!</v>
      </c>
      <c r="F19" s="174" t="e">
        <f>ROUND(VALUE(SUBSTITUTE(#REF!,"▲","-")),2)</f>
        <v>#REF!</v>
      </c>
    </row>
    <row r="20" spans="1:11">
      <c r="A20" s="174" t="s">
        <v>53</v>
      </c>
      <c r="B20" s="174" t="e">
        <f>ROUND(VALUE(SUBSTITUTE(#REF!,"▲","-")),2)</f>
        <v>#REF!</v>
      </c>
      <c r="C20" s="174" t="e">
        <f>ROUND(VALUE(SUBSTITUTE(#REF!,"▲","-")),2)</f>
        <v>#REF!</v>
      </c>
      <c r="D20" s="174" t="e">
        <f>ROUND(VALUE(SUBSTITUTE(#REF!,"▲","-")),2)</f>
        <v>#REF!</v>
      </c>
      <c r="E20" s="174" t="e">
        <f>ROUND(VALUE(SUBSTITUTE(#REF!,"▲","-")),2)</f>
        <v>#REF!</v>
      </c>
      <c r="F20" s="174" t="e">
        <f>ROUND(VALUE(SUBSTITUTE(#REF!,"▲","-")),2)</f>
        <v>#REF!</v>
      </c>
    </row>
    <row r="21" spans="1:11">
      <c r="A21" s="174" t="s">
        <v>54</v>
      </c>
      <c r="B21" s="174" t="e">
        <f>IF(ISNUMBER(VALUE(SUBSTITUTE(#REF!,"▲","-"))),ROUND(VALUE(SUBSTITUTE(#REF!,"▲","-")),2),NA())</f>
        <v>#N/A</v>
      </c>
      <c r="C21" s="174" t="e">
        <f>IF(ISNUMBER(VALUE(SUBSTITUTE(#REF!,"▲","-"))),ROUND(VALUE(SUBSTITUTE(#REF!,"▲","-")),2),NA())</f>
        <v>#N/A</v>
      </c>
      <c r="D21" s="174" t="e">
        <f>IF(ISNUMBER(VALUE(SUBSTITUTE(#REF!,"▲","-"))),ROUND(VALUE(SUBSTITUTE(#REF!,"▲","-")),2),NA())</f>
        <v>#N/A</v>
      </c>
      <c r="E21" s="174" t="e">
        <f>IF(ISNUMBER(VALUE(SUBSTITUTE(#REF!,"▲","-"))),ROUND(VALUE(SUBSTITUTE(#REF!,"▲","-")),2),NA())</f>
        <v>#N/A</v>
      </c>
      <c r="F21" s="174" t="e">
        <f>IF(ISNUMBER(VALUE(SUBSTITUTE(#REF!,"▲","-"))),ROUND(VALUE(SUBSTITUTE(#REF!,"▲","-")),2),NA())</f>
        <v>#N/A</v>
      </c>
    </row>
    <row r="24" spans="1:11">
      <c r="A24" s="144" t="s">
        <v>55</v>
      </c>
    </row>
    <row r="25" spans="1:11">
      <c r="A25" s="175"/>
      <c r="B25" s="175" t="e">
        <f>#REF!</f>
        <v>#REF!</v>
      </c>
      <c r="C25" s="175"/>
      <c r="D25" s="175" t="e">
        <f>#REF!</f>
        <v>#REF!</v>
      </c>
      <c r="E25" s="175"/>
      <c r="F25" s="175" t="e">
        <f>#REF!</f>
        <v>#REF!</v>
      </c>
      <c r="G25" s="175"/>
      <c r="H25" s="175" t="e">
        <f>#REF!</f>
        <v>#REF!</v>
      </c>
      <c r="I25" s="175"/>
      <c r="J25" s="175" t="e">
        <f>#REF!</f>
        <v>#REF!</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e">
        <f>IF(#REF!="",NA(),#REF!)</f>
        <v>#REF!</v>
      </c>
      <c r="B27" s="175" t="e">
        <f>IF(ROUND(VALUE(SUBSTITUTE(#REF!,"▲", "-")), 2) &lt; 0, ABS(ROUND(VALUE(SUBSTITUTE(#REF!,"▲", "-")), 2)), NA())</f>
        <v>#REF!</v>
      </c>
      <c r="C27" s="175" t="e">
        <f>IF(ROUND(VALUE(SUBSTITUTE(#REF!,"▲", "-")), 2) &gt;= 0, ABS(ROUND(VALUE(SUBSTITUTE(#REF!,"▲", "-")), 2)), NA())</f>
        <v>#REF!</v>
      </c>
      <c r="D27" s="175" t="e">
        <f>IF(ROUND(VALUE(SUBSTITUTE(#REF!,"▲", "-")), 2) &lt; 0, ABS(ROUND(VALUE(SUBSTITUTE(#REF!,"▲", "-")), 2)), NA())</f>
        <v>#REF!</v>
      </c>
      <c r="E27" s="175" t="e">
        <f>IF(ROUND(VALUE(SUBSTITUTE(#REF!,"▲", "-")), 2) &gt;= 0, ABS(ROUND(VALUE(SUBSTITUTE(#REF!,"▲", "-")), 2)), NA())</f>
        <v>#REF!</v>
      </c>
      <c r="F27" s="175" t="e">
        <f>IF(ROUND(VALUE(SUBSTITUTE(#REF!,"▲", "-")), 2) &lt; 0, ABS(ROUND(VALUE(SUBSTITUTE(#REF!,"▲", "-")), 2)), NA())</f>
        <v>#REF!</v>
      </c>
      <c r="G27" s="175" t="e">
        <f>IF(ROUND(VALUE(SUBSTITUTE(#REF!,"▲", "-")), 2) &gt;= 0, ABS(ROUND(VALUE(SUBSTITUTE(#REF!,"▲", "-")), 2)), NA())</f>
        <v>#REF!</v>
      </c>
      <c r="H27" s="175" t="e">
        <f>IF(ROUND(VALUE(SUBSTITUTE(#REF!,"▲", "-")), 2) &lt; 0, ABS(ROUND(VALUE(SUBSTITUTE(#REF!,"▲", "-")), 2)), NA())</f>
        <v>#REF!</v>
      </c>
      <c r="I27" s="175" t="e">
        <f>IF(ROUND(VALUE(SUBSTITUTE(#REF!,"▲", "-")), 2) &gt;= 0, ABS(ROUND(VALUE(SUBSTITUTE(#REF!,"▲", "-")), 2)), NA())</f>
        <v>#REF!</v>
      </c>
      <c r="J27" s="175" t="e">
        <f>IF(ROUND(VALUE(SUBSTITUTE(#REF!,"▲", "-")), 2) &lt; 0, ABS(ROUND(VALUE(SUBSTITUTE(#REF!,"▲", "-")), 2)), NA())</f>
        <v>#REF!</v>
      </c>
      <c r="K27" s="175" t="e">
        <f>IF(ROUND(VALUE(SUBSTITUTE(#REF!,"▲", "-")), 2) &gt;= 0, ABS(ROUND(VALUE(SUBSTITUTE(#REF!,"▲", "-")), 2)), NA())</f>
        <v>#REF!</v>
      </c>
    </row>
    <row r="28" spans="1:11">
      <c r="A28" s="175" t="e">
        <f>IF(#REF!="",NA(),#REF!)</f>
        <v>#REF!</v>
      </c>
      <c r="B28" s="175" t="e">
        <f>IF(ROUND(VALUE(SUBSTITUTE(#REF!,"▲", "-")), 2) &lt; 0, ABS(ROUND(VALUE(SUBSTITUTE(#REF!,"▲", "-")), 2)), NA())</f>
        <v>#REF!</v>
      </c>
      <c r="C28" s="175" t="e">
        <f>IF(ROUND(VALUE(SUBSTITUTE(#REF!,"▲", "-")), 2) &gt;= 0, ABS(ROUND(VALUE(SUBSTITUTE(#REF!,"▲", "-")), 2)), NA())</f>
        <v>#REF!</v>
      </c>
      <c r="D28" s="175" t="e">
        <f>IF(ROUND(VALUE(SUBSTITUTE(#REF!,"▲", "-")), 2) &lt; 0, ABS(ROUND(VALUE(SUBSTITUTE(#REF!,"▲", "-")), 2)), NA())</f>
        <v>#REF!</v>
      </c>
      <c r="E28" s="175" t="e">
        <f>IF(ROUND(VALUE(SUBSTITUTE(#REF!,"▲", "-")), 2) &gt;= 0, ABS(ROUND(VALUE(SUBSTITUTE(#REF!,"▲", "-")), 2)), NA())</f>
        <v>#REF!</v>
      </c>
      <c r="F28" s="175" t="e">
        <f>IF(ROUND(VALUE(SUBSTITUTE(#REF!,"▲", "-")), 2) &lt; 0, ABS(ROUND(VALUE(SUBSTITUTE(#REF!,"▲", "-")), 2)), NA())</f>
        <v>#REF!</v>
      </c>
      <c r="G28" s="175" t="e">
        <f>IF(ROUND(VALUE(SUBSTITUTE(#REF!,"▲", "-")), 2) &gt;= 0, ABS(ROUND(VALUE(SUBSTITUTE(#REF!,"▲", "-")), 2)), NA())</f>
        <v>#REF!</v>
      </c>
      <c r="H28" s="175" t="e">
        <f>IF(ROUND(VALUE(SUBSTITUTE(#REF!,"▲", "-")), 2) &lt; 0, ABS(ROUND(VALUE(SUBSTITUTE(#REF!,"▲", "-")), 2)), NA())</f>
        <v>#REF!</v>
      </c>
      <c r="I28" s="175" t="e">
        <f>IF(ROUND(VALUE(SUBSTITUTE(#REF!,"▲", "-")), 2) &gt;= 0, ABS(ROUND(VALUE(SUBSTITUTE(#REF!,"▲", "-")), 2)), NA())</f>
        <v>#REF!</v>
      </c>
      <c r="J28" s="175" t="e">
        <f>IF(ROUND(VALUE(SUBSTITUTE(#REF!,"▲", "-")), 2) &lt; 0, ABS(ROUND(VALUE(SUBSTITUTE(#REF!,"▲", "-")), 2)), NA())</f>
        <v>#REF!</v>
      </c>
      <c r="K28" s="175" t="e">
        <f>IF(ROUND(VALUE(SUBSTITUTE(#REF!,"▲", "-")), 2) &gt;= 0, ABS(ROUND(VALUE(SUBSTITUTE(#REF!,"▲", "-")), 2)), NA())</f>
        <v>#REF!</v>
      </c>
    </row>
    <row r="29" spans="1:11">
      <c r="A29" s="175" t="e">
        <f>IF(#REF!="",NA(),#REF!)</f>
        <v>#REF!</v>
      </c>
      <c r="B29" s="175" t="e">
        <f>IF(ROUND(VALUE(SUBSTITUTE(#REF!,"▲", "-")), 2) &lt; 0, ABS(ROUND(VALUE(SUBSTITUTE(#REF!,"▲", "-")), 2)), NA())</f>
        <v>#REF!</v>
      </c>
      <c r="C29" s="175" t="e">
        <f>IF(ROUND(VALUE(SUBSTITUTE(#REF!,"▲", "-")), 2) &gt;= 0, ABS(ROUND(VALUE(SUBSTITUTE(#REF!,"▲", "-")), 2)), NA())</f>
        <v>#REF!</v>
      </c>
      <c r="D29" s="175" t="e">
        <f>IF(ROUND(VALUE(SUBSTITUTE(#REF!,"▲", "-")), 2) &lt; 0, ABS(ROUND(VALUE(SUBSTITUTE(#REF!,"▲", "-")), 2)), NA())</f>
        <v>#REF!</v>
      </c>
      <c r="E29" s="175" t="e">
        <f>IF(ROUND(VALUE(SUBSTITUTE(#REF!,"▲", "-")), 2) &gt;= 0, ABS(ROUND(VALUE(SUBSTITUTE(#REF!,"▲", "-")), 2)), NA())</f>
        <v>#REF!</v>
      </c>
      <c r="F29" s="175" t="e">
        <f>IF(ROUND(VALUE(SUBSTITUTE(#REF!,"▲", "-")), 2) &lt; 0, ABS(ROUND(VALUE(SUBSTITUTE(#REF!,"▲", "-")), 2)), NA())</f>
        <v>#REF!</v>
      </c>
      <c r="G29" s="175" t="e">
        <f>IF(ROUND(VALUE(SUBSTITUTE(#REF!,"▲", "-")), 2) &gt;= 0, ABS(ROUND(VALUE(SUBSTITUTE(#REF!,"▲", "-")), 2)), NA())</f>
        <v>#REF!</v>
      </c>
      <c r="H29" s="175" t="e">
        <f>IF(ROUND(VALUE(SUBSTITUTE(#REF!,"▲", "-")), 2) &lt; 0, ABS(ROUND(VALUE(SUBSTITUTE(#REF!,"▲", "-")), 2)), NA())</f>
        <v>#REF!</v>
      </c>
      <c r="I29" s="175" t="e">
        <f>IF(ROUND(VALUE(SUBSTITUTE(#REF!,"▲", "-")), 2) &gt;= 0, ABS(ROUND(VALUE(SUBSTITUTE(#REF!,"▲", "-")), 2)), NA())</f>
        <v>#REF!</v>
      </c>
      <c r="J29" s="175" t="e">
        <f>IF(ROUND(VALUE(SUBSTITUTE(#REF!,"▲", "-")), 2) &lt; 0, ABS(ROUND(VALUE(SUBSTITUTE(#REF!,"▲", "-")), 2)), NA())</f>
        <v>#REF!</v>
      </c>
      <c r="K29" s="175" t="e">
        <f>IF(ROUND(VALUE(SUBSTITUTE(#REF!,"▲", "-")), 2) &gt;= 0, ABS(ROUND(VALUE(SUBSTITUTE(#REF!,"▲", "-")), 2)), NA())</f>
        <v>#REF!</v>
      </c>
    </row>
    <row r="30" spans="1:11">
      <c r="A30" s="175" t="e">
        <f>IF(#REF!="",NA(),#REF!)</f>
        <v>#REF!</v>
      </c>
      <c r="B30" s="175" t="e">
        <f>IF(ROUND(VALUE(SUBSTITUTE(#REF!,"▲", "-")), 2) &lt; 0, ABS(ROUND(VALUE(SUBSTITUTE(#REF!,"▲", "-")), 2)), NA())</f>
        <v>#REF!</v>
      </c>
      <c r="C30" s="175" t="e">
        <f>IF(ROUND(VALUE(SUBSTITUTE(#REF!,"▲", "-")), 2) &gt;= 0, ABS(ROUND(VALUE(SUBSTITUTE(#REF!,"▲", "-")), 2)), NA())</f>
        <v>#REF!</v>
      </c>
      <c r="D30" s="175" t="e">
        <f>IF(ROUND(VALUE(SUBSTITUTE(#REF!,"▲", "-")), 2) &lt; 0, ABS(ROUND(VALUE(SUBSTITUTE(#REF!,"▲", "-")), 2)), NA())</f>
        <v>#REF!</v>
      </c>
      <c r="E30" s="175" t="e">
        <f>IF(ROUND(VALUE(SUBSTITUTE(#REF!,"▲", "-")), 2) &gt;= 0, ABS(ROUND(VALUE(SUBSTITUTE(#REF!,"▲", "-")), 2)), NA())</f>
        <v>#REF!</v>
      </c>
      <c r="F30" s="175" t="e">
        <f>IF(ROUND(VALUE(SUBSTITUTE(#REF!,"▲", "-")), 2) &lt; 0, ABS(ROUND(VALUE(SUBSTITUTE(#REF!,"▲", "-")), 2)), NA())</f>
        <v>#REF!</v>
      </c>
      <c r="G30" s="175" t="e">
        <f>IF(ROUND(VALUE(SUBSTITUTE(#REF!,"▲", "-")), 2) &gt;= 0, ABS(ROUND(VALUE(SUBSTITUTE(#REF!,"▲", "-")), 2)), NA())</f>
        <v>#REF!</v>
      </c>
      <c r="H30" s="175" t="e">
        <f>IF(ROUND(VALUE(SUBSTITUTE(#REF!,"▲", "-")), 2) &lt; 0, ABS(ROUND(VALUE(SUBSTITUTE(#REF!,"▲", "-")), 2)), NA())</f>
        <v>#REF!</v>
      </c>
      <c r="I30" s="175" t="e">
        <f>IF(ROUND(VALUE(SUBSTITUTE(#REF!,"▲", "-")), 2) &gt;= 0, ABS(ROUND(VALUE(SUBSTITUTE(#REF!,"▲", "-")), 2)), NA())</f>
        <v>#REF!</v>
      </c>
      <c r="J30" s="175" t="e">
        <f>IF(ROUND(VALUE(SUBSTITUTE(#REF!,"▲", "-")), 2) &lt; 0, ABS(ROUND(VALUE(SUBSTITUTE(#REF!,"▲", "-")), 2)), NA())</f>
        <v>#REF!</v>
      </c>
      <c r="K30" s="175" t="e">
        <f>IF(ROUND(VALUE(SUBSTITUTE(#REF!,"▲", "-")), 2) &gt;= 0, ABS(ROUND(VALUE(SUBSTITUTE(#REF!,"▲", "-")), 2)), NA())</f>
        <v>#REF!</v>
      </c>
    </row>
    <row r="31" spans="1:11">
      <c r="A31" s="175" t="e">
        <f>IF(#REF!="",NA(),#REF!)</f>
        <v>#REF!</v>
      </c>
      <c r="B31" s="175" t="e">
        <f>IF(ROUND(VALUE(SUBSTITUTE(#REF!,"▲", "-")), 2) &lt; 0, ABS(ROUND(VALUE(SUBSTITUTE(#REF!,"▲", "-")), 2)), NA())</f>
        <v>#REF!</v>
      </c>
      <c r="C31" s="175" t="e">
        <f>IF(ROUND(VALUE(SUBSTITUTE(#REF!,"▲", "-")), 2) &gt;= 0, ABS(ROUND(VALUE(SUBSTITUTE(#REF!,"▲", "-")), 2)), NA())</f>
        <v>#REF!</v>
      </c>
      <c r="D31" s="175" t="e">
        <f>IF(ROUND(VALUE(SUBSTITUTE(#REF!,"▲", "-")), 2) &lt; 0, ABS(ROUND(VALUE(SUBSTITUTE(#REF!,"▲", "-")), 2)), NA())</f>
        <v>#REF!</v>
      </c>
      <c r="E31" s="175" t="e">
        <f>IF(ROUND(VALUE(SUBSTITUTE(#REF!,"▲", "-")), 2) &gt;= 0, ABS(ROUND(VALUE(SUBSTITUTE(#REF!,"▲", "-")), 2)), NA())</f>
        <v>#REF!</v>
      </c>
      <c r="F31" s="175" t="e">
        <f>IF(ROUND(VALUE(SUBSTITUTE(#REF!,"▲", "-")), 2) &lt; 0, ABS(ROUND(VALUE(SUBSTITUTE(#REF!,"▲", "-")), 2)), NA())</f>
        <v>#REF!</v>
      </c>
      <c r="G31" s="175" t="e">
        <f>IF(ROUND(VALUE(SUBSTITUTE(#REF!,"▲", "-")), 2) &gt;= 0, ABS(ROUND(VALUE(SUBSTITUTE(#REF!,"▲", "-")), 2)), NA())</f>
        <v>#REF!</v>
      </c>
      <c r="H31" s="175" t="e">
        <f>IF(ROUND(VALUE(SUBSTITUTE(#REF!,"▲", "-")), 2) &lt; 0, ABS(ROUND(VALUE(SUBSTITUTE(#REF!,"▲", "-")), 2)), NA())</f>
        <v>#REF!</v>
      </c>
      <c r="I31" s="175" t="e">
        <f>IF(ROUND(VALUE(SUBSTITUTE(#REF!,"▲", "-")), 2) &gt;= 0, ABS(ROUND(VALUE(SUBSTITUTE(#REF!,"▲", "-")), 2)), NA())</f>
        <v>#REF!</v>
      </c>
      <c r="J31" s="175" t="e">
        <f>IF(ROUND(VALUE(SUBSTITUTE(#REF!,"▲", "-")), 2) &lt; 0, ABS(ROUND(VALUE(SUBSTITUTE(#REF!,"▲", "-")), 2)), NA())</f>
        <v>#REF!</v>
      </c>
      <c r="K31" s="175" t="e">
        <f>IF(ROUND(VALUE(SUBSTITUTE(#REF!,"▲", "-")), 2) &gt;= 0, ABS(ROUND(VALUE(SUBSTITUTE(#REF!,"▲", "-")), 2)), NA())</f>
        <v>#REF!</v>
      </c>
    </row>
    <row r="32" spans="1:11">
      <c r="A32" s="175" t="e">
        <f>IF(#REF!="",NA(),#REF!)</f>
        <v>#REF!</v>
      </c>
      <c r="B32" s="175" t="e">
        <f>IF(ROUND(VALUE(SUBSTITUTE(#REF!,"▲", "-")), 2) &lt; 0, ABS(ROUND(VALUE(SUBSTITUTE(#REF!,"▲", "-")), 2)), NA())</f>
        <v>#REF!</v>
      </c>
      <c r="C32" s="175" t="e">
        <f>IF(ROUND(VALUE(SUBSTITUTE(#REF!,"▲", "-")), 2) &gt;= 0, ABS(ROUND(VALUE(SUBSTITUTE(#REF!,"▲", "-")), 2)), NA())</f>
        <v>#REF!</v>
      </c>
      <c r="D32" s="175" t="e">
        <f>IF(ROUND(VALUE(SUBSTITUTE(#REF!,"▲", "-")), 2) &lt; 0, ABS(ROUND(VALUE(SUBSTITUTE(#REF!,"▲", "-")), 2)), NA())</f>
        <v>#REF!</v>
      </c>
      <c r="E32" s="175" t="e">
        <f>IF(ROUND(VALUE(SUBSTITUTE(#REF!,"▲", "-")), 2) &gt;= 0, ABS(ROUND(VALUE(SUBSTITUTE(#REF!,"▲", "-")), 2)), NA())</f>
        <v>#REF!</v>
      </c>
      <c r="F32" s="175" t="e">
        <f>IF(ROUND(VALUE(SUBSTITUTE(#REF!,"▲", "-")), 2) &lt; 0, ABS(ROUND(VALUE(SUBSTITUTE(#REF!,"▲", "-")), 2)), NA())</f>
        <v>#REF!</v>
      </c>
      <c r="G32" s="175" t="e">
        <f>IF(ROUND(VALUE(SUBSTITUTE(#REF!,"▲", "-")), 2) &gt;= 0, ABS(ROUND(VALUE(SUBSTITUTE(#REF!,"▲", "-")), 2)), NA())</f>
        <v>#REF!</v>
      </c>
      <c r="H32" s="175" t="e">
        <f>IF(ROUND(VALUE(SUBSTITUTE(#REF!,"▲", "-")), 2) &lt; 0, ABS(ROUND(VALUE(SUBSTITUTE(#REF!,"▲", "-")), 2)), NA())</f>
        <v>#REF!</v>
      </c>
      <c r="I32" s="175" t="e">
        <f>IF(ROUND(VALUE(SUBSTITUTE(#REF!,"▲", "-")), 2) &gt;= 0, ABS(ROUND(VALUE(SUBSTITUTE(#REF!,"▲", "-")), 2)), NA())</f>
        <v>#REF!</v>
      </c>
      <c r="J32" s="175" t="e">
        <f>IF(ROUND(VALUE(SUBSTITUTE(#REF!,"▲", "-")), 2) &lt; 0, ABS(ROUND(VALUE(SUBSTITUTE(#REF!,"▲", "-")), 2)), NA())</f>
        <v>#REF!</v>
      </c>
      <c r="K32" s="175" t="e">
        <f>IF(ROUND(VALUE(SUBSTITUTE(#REF!,"▲", "-")), 2) &gt;= 0, ABS(ROUND(VALUE(SUBSTITUTE(#REF!,"▲", "-")), 2)), NA())</f>
        <v>#REF!</v>
      </c>
    </row>
    <row r="33" spans="1:16">
      <c r="A33" s="175" t="e">
        <f>IF(#REF!="",NA(),#REF!)</f>
        <v>#REF!</v>
      </c>
      <c r="B33" s="175" t="e">
        <f>IF(ROUND(VALUE(SUBSTITUTE(#REF!,"▲", "-")), 2) &lt; 0, ABS(ROUND(VALUE(SUBSTITUTE(#REF!,"▲", "-")), 2)), NA())</f>
        <v>#REF!</v>
      </c>
      <c r="C33" s="175" t="e">
        <f>IF(ROUND(VALUE(SUBSTITUTE(#REF!,"▲", "-")), 2) &gt;= 0, ABS(ROUND(VALUE(SUBSTITUTE(#REF!,"▲", "-")), 2)), NA())</f>
        <v>#REF!</v>
      </c>
      <c r="D33" s="175" t="e">
        <f>IF(ROUND(VALUE(SUBSTITUTE(#REF!,"▲", "-")), 2) &lt; 0, ABS(ROUND(VALUE(SUBSTITUTE(#REF!,"▲", "-")), 2)), NA())</f>
        <v>#REF!</v>
      </c>
      <c r="E33" s="175" t="e">
        <f>IF(ROUND(VALUE(SUBSTITUTE(#REF!,"▲", "-")), 2) &gt;= 0, ABS(ROUND(VALUE(SUBSTITUTE(#REF!,"▲", "-")), 2)), NA())</f>
        <v>#REF!</v>
      </c>
      <c r="F33" s="175" t="e">
        <f>IF(ROUND(VALUE(SUBSTITUTE(#REF!,"▲", "-")), 2) &lt; 0, ABS(ROUND(VALUE(SUBSTITUTE(#REF!,"▲", "-")), 2)), NA())</f>
        <v>#REF!</v>
      </c>
      <c r="G33" s="175" t="e">
        <f>IF(ROUND(VALUE(SUBSTITUTE(#REF!,"▲", "-")), 2) &gt;= 0, ABS(ROUND(VALUE(SUBSTITUTE(#REF!,"▲", "-")), 2)), NA())</f>
        <v>#REF!</v>
      </c>
      <c r="H33" s="175" t="e">
        <f>IF(ROUND(VALUE(SUBSTITUTE(#REF!,"▲", "-")), 2) &lt; 0, ABS(ROUND(VALUE(SUBSTITUTE(#REF!,"▲", "-")), 2)), NA())</f>
        <v>#REF!</v>
      </c>
      <c r="I33" s="175" t="e">
        <f>IF(ROUND(VALUE(SUBSTITUTE(#REF!,"▲", "-")), 2) &gt;= 0, ABS(ROUND(VALUE(SUBSTITUTE(#REF!,"▲", "-")), 2)), NA())</f>
        <v>#REF!</v>
      </c>
      <c r="J33" s="175" t="e">
        <f>IF(ROUND(VALUE(SUBSTITUTE(#REF!,"▲", "-")), 2) &lt; 0, ABS(ROUND(VALUE(SUBSTITUTE(#REF!,"▲", "-")), 2)), NA())</f>
        <v>#REF!</v>
      </c>
      <c r="K33" s="175" t="e">
        <f>IF(ROUND(VALUE(SUBSTITUTE(#REF!,"▲", "-")), 2) &gt;= 0, ABS(ROUND(VALUE(SUBSTITUTE(#REF!,"▲", "-")), 2)), NA())</f>
        <v>#REF!</v>
      </c>
    </row>
    <row r="34" spans="1:16">
      <c r="A34" s="175" t="e">
        <f>IF(#REF!="",NA(),#REF!)</f>
        <v>#REF!</v>
      </c>
      <c r="B34" s="175" t="e">
        <f>IF(ROUND(VALUE(SUBSTITUTE(#REF!,"▲", "-")), 2) &lt; 0, ABS(ROUND(VALUE(SUBSTITUTE(#REF!,"▲", "-")), 2)), NA())</f>
        <v>#REF!</v>
      </c>
      <c r="C34" s="175" t="e">
        <f>IF(ROUND(VALUE(SUBSTITUTE(#REF!,"▲", "-")), 2) &gt;= 0, ABS(ROUND(VALUE(SUBSTITUTE(#REF!,"▲", "-")), 2)), NA())</f>
        <v>#REF!</v>
      </c>
      <c r="D34" s="175" t="e">
        <f>IF(ROUND(VALUE(SUBSTITUTE(#REF!,"▲", "-")), 2) &lt; 0, ABS(ROUND(VALUE(SUBSTITUTE(#REF!,"▲", "-")), 2)), NA())</f>
        <v>#REF!</v>
      </c>
      <c r="E34" s="175" t="e">
        <f>IF(ROUND(VALUE(SUBSTITUTE(#REF!,"▲", "-")), 2) &gt;= 0, ABS(ROUND(VALUE(SUBSTITUTE(#REF!,"▲", "-")), 2)), NA())</f>
        <v>#REF!</v>
      </c>
      <c r="F34" s="175" t="e">
        <f>IF(ROUND(VALUE(SUBSTITUTE(#REF!,"▲", "-")), 2) &lt; 0, ABS(ROUND(VALUE(SUBSTITUTE(#REF!,"▲", "-")), 2)), NA())</f>
        <v>#REF!</v>
      </c>
      <c r="G34" s="175" t="e">
        <f>IF(ROUND(VALUE(SUBSTITUTE(#REF!,"▲", "-")), 2) &gt;= 0, ABS(ROUND(VALUE(SUBSTITUTE(#REF!,"▲", "-")), 2)), NA())</f>
        <v>#REF!</v>
      </c>
      <c r="H34" s="175" t="e">
        <f>IF(ROUND(VALUE(SUBSTITUTE(#REF!,"▲", "-")), 2) &lt; 0, ABS(ROUND(VALUE(SUBSTITUTE(#REF!,"▲", "-")), 2)), NA())</f>
        <v>#REF!</v>
      </c>
      <c r="I34" s="175" t="e">
        <f>IF(ROUND(VALUE(SUBSTITUTE(#REF!,"▲", "-")), 2) &gt;= 0, ABS(ROUND(VALUE(SUBSTITUTE(#REF!,"▲", "-")), 2)), NA())</f>
        <v>#REF!</v>
      </c>
      <c r="J34" s="175" t="e">
        <f>IF(ROUND(VALUE(SUBSTITUTE(#REF!,"▲", "-")), 2) &lt; 0, ABS(ROUND(VALUE(SUBSTITUTE(#REF!,"▲", "-")), 2)), NA())</f>
        <v>#REF!</v>
      </c>
      <c r="K34" s="175" t="e">
        <f>IF(ROUND(VALUE(SUBSTITUTE(#REF!,"▲", "-")), 2) &gt;= 0, ABS(ROUND(VALUE(SUBSTITUTE(#REF!,"▲", "-")), 2)), NA())</f>
        <v>#REF!</v>
      </c>
    </row>
    <row r="35" spans="1:16">
      <c r="A35" s="175" t="e">
        <f>IF(#REF!="",NA(),#REF!)</f>
        <v>#REF!</v>
      </c>
      <c r="B35" s="175" t="e">
        <f>IF(ROUND(VALUE(SUBSTITUTE(#REF!,"▲", "-")), 2) &lt; 0, ABS(ROUND(VALUE(SUBSTITUTE(#REF!,"▲", "-")), 2)), NA())</f>
        <v>#REF!</v>
      </c>
      <c r="C35" s="175" t="e">
        <f>IF(ROUND(VALUE(SUBSTITUTE(#REF!,"▲", "-")), 2) &gt;= 0, ABS(ROUND(VALUE(SUBSTITUTE(#REF!,"▲", "-")), 2)), NA())</f>
        <v>#REF!</v>
      </c>
      <c r="D35" s="175" t="e">
        <f>IF(ROUND(VALUE(SUBSTITUTE(#REF!,"▲", "-")), 2) &lt; 0, ABS(ROUND(VALUE(SUBSTITUTE(#REF!,"▲", "-")), 2)), NA())</f>
        <v>#REF!</v>
      </c>
      <c r="E35" s="175" t="e">
        <f>IF(ROUND(VALUE(SUBSTITUTE(#REF!,"▲", "-")), 2) &gt;= 0, ABS(ROUND(VALUE(SUBSTITUTE(#REF!,"▲", "-")), 2)), NA())</f>
        <v>#REF!</v>
      </c>
      <c r="F35" s="175" t="e">
        <f>IF(ROUND(VALUE(SUBSTITUTE(#REF!,"▲", "-")), 2) &lt; 0, ABS(ROUND(VALUE(SUBSTITUTE(#REF!,"▲", "-")), 2)), NA())</f>
        <v>#REF!</v>
      </c>
      <c r="G35" s="175" t="e">
        <f>IF(ROUND(VALUE(SUBSTITUTE(#REF!,"▲", "-")), 2) &gt;= 0, ABS(ROUND(VALUE(SUBSTITUTE(#REF!,"▲", "-")), 2)), NA())</f>
        <v>#REF!</v>
      </c>
      <c r="H35" s="175" t="e">
        <f>IF(ROUND(VALUE(SUBSTITUTE(#REF!,"▲", "-")), 2) &lt; 0, ABS(ROUND(VALUE(SUBSTITUTE(#REF!,"▲", "-")), 2)), NA())</f>
        <v>#REF!</v>
      </c>
      <c r="I35" s="175" t="e">
        <f>IF(ROUND(VALUE(SUBSTITUTE(#REF!,"▲", "-")), 2) &gt;= 0, ABS(ROUND(VALUE(SUBSTITUTE(#REF!,"▲", "-")), 2)), NA())</f>
        <v>#REF!</v>
      </c>
      <c r="J35" s="175" t="e">
        <f>IF(ROUND(VALUE(SUBSTITUTE(#REF!,"▲", "-")), 2) &lt; 0, ABS(ROUND(VALUE(SUBSTITUTE(#REF!,"▲", "-")), 2)), NA())</f>
        <v>#REF!</v>
      </c>
      <c r="K35" s="175" t="e">
        <f>IF(ROUND(VALUE(SUBSTITUTE(#REF!,"▲", "-")), 2) &gt;= 0, ABS(ROUND(VALUE(SUBSTITUTE(#REF!,"▲", "-")), 2)), NA())</f>
        <v>#REF!</v>
      </c>
    </row>
    <row r="36" spans="1:16">
      <c r="A36" s="175" t="e">
        <f>IF(#REF!="",NA(),#REF!)</f>
        <v>#REF!</v>
      </c>
      <c r="B36" s="175" t="e">
        <f>IF(ROUND(VALUE(SUBSTITUTE(#REF!,"▲", "-")), 2) &lt; 0, ABS(ROUND(VALUE(SUBSTITUTE(#REF!,"▲", "-")), 2)), NA())</f>
        <v>#REF!</v>
      </c>
      <c r="C36" s="175" t="e">
        <f>IF(ROUND(VALUE(SUBSTITUTE(#REF!,"▲", "-")), 2) &gt;= 0, ABS(ROUND(VALUE(SUBSTITUTE(#REF!,"▲", "-")), 2)), NA())</f>
        <v>#REF!</v>
      </c>
      <c r="D36" s="175" t="e">
        <f>IF(ROUND(VALUE(SUBSTITUTE(#REF!,"▲", "-")), 2) &lt; 0, ABS(ROUND(VALUE(SUBSTITUTE(#REF!,"▲", "-")), 2)), NA())</f>
        <v>#REF!</v>
      </c>
      <c r="E36" s="175" t="e">
        <f>IF(ROUND(VALUE(SUBSTITUTE(#REF!,"▲", "-")), 2) &gt;= 0, ABS(ROUND(VALUE(SUBSTITUTE(#REF!,"▲", "-")), 2)), NA())</f>
        <v>#REF!</v>
      </c>
      <c r="F36" s="175" t="e">
        <f>IF(ROUND(VALUE(SUBSTITUTE(#REF!,"▲", "-")), 2) &lt; 0, ABS(ROUND(VALUE(SUBSTITUTE(#REF!,"▲", "-")), 2)), NA())</f>
        <v>#REF!</v>
      </c>
      <c r="G36" s="175" t="e">
        <f>IF(ROUND(VALUE(SUBSTITUTE(#REF!,"▲", "-")), 2) &gt;= 0, ABS(ROUND(VALUE(SUBSTITUTE(#REF!,"▲", "-")), 2)), NA())</f>
        <v>#REF!</v>
      </c>
      <c r="H36" s="175" t="e">
        <f>IF(ROUND(VALUE(SUBSTITUTE(#REF!,"▲", "-")), 2) &lt; 0, ABS(ROUND(VALUE(SUBSTITUTE(#REF!,"▲", "-")), 2)), NA())</f>
        <v>#REF!</v>
      </c>
      <c r="I36" s="175" t="e">
        <f>IF(ROUND(VALUE(SUBSTITUTE(#REF!,"▲", "-")), 2) &gt;= 0, ABS(ROUND(VALUE(SUBSTITUTE(#REF!,"▲", "-")), 2)), NA())</f>
        <v>#REF!</v>
      </c>
      <c r="J36" s="175" t="e">
        <f>IF(ROUND(VALUE(SUBSTITUTE(#REF!,"▲", "-")), 2) &lt; 0, ABS(ROUND(VALUE(SUBSTITUTE(#REF!,"▲", "-")), 2)), NA())</f>
        <v>#REF!</v>
      </c>
      <c r="K36" s="175" t="e">
        <f>IF(ROUND(VALUE(SUBSTITUTE(#REF!,"▲", "-")), 2) &gt;= 0, ABS(ROUND(VALUE(SUBSTITUTE(#REF!,"▲", "-")), 2)), NA())</f>
        <v>#REF!</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2800</v>
      </c>
      <c r="E42" s="176"/>
      <c r="F42" s="176"/>
      <c r="G42" s="176">
        <f>'実質公債費比率（分子）の構造'!L$52</f>
        <v>2854</v>
      </c>
      <c r="H42" s="176"/>
      <c r="I42" s="176"/>
      <c r="J42" s="176">
        <f>'実質公債費比率（分子）の構造'!M$52</f>
        <v>2790</v>
      </c>
      <c r="K42" s="176"/>
      <c r="L42" s="176"/>
      <c r="M42" s="176">
        <f>'実質公債費比率（分子）の構造'!N$52</f>
        <v>2786</v>
      </c>
      <c r="N42" s="176"/>
      <c r="O42" s="176"/>
      <c r="P42" s="176">
        <f>'実質公債費比率（分子）の構造'!O$52</f>
        <v>2527</v>
      </c>
    </row>
    <row r="43" spans="1:16">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62</v>
      </c>
      <c r="B44" s="176">
        <f>'実質公債費比率（分子）の構造'!K$50</f>
        <v>36</v>
      </c>
      <c r="C44" s="176"/>
      <c r="D44" s="176"/>
      <c r="E44" s="176">
        <f>'実質公債費比率（分子）の構造'!L$50</f>
        <v>36</v>
      </c>
      <c r="F44" s="176"/>
      <c r="G44" s="176"/>
      <c r="H44" s="176">
        <f>'実質公債費比率（分子）の構造'!M$50</f>
        <v>49</v>
      </c>
      <c r="I44" s="176"/>
      <c r="J44" s="176"/>
      <c r="K44" s="176">
        <f>'実質公債費比率（分子）の構造'!N$50</f>
        <v>36</v>
      </c>
      <c r="L44" s="176"/>
      <c r="M44" s="176"/>
      <c r="N44" s="176" t="str">
        <f>'実質公債費比率（分子）の構造'!O$50</f>
        <v>-</v>
      </c>
      <c r="O44" s="176"/>
      <c r="P44" s="176"/>
    </row>
    <row r="45" spans="1:16">
      <c r="A45" s="176" t="s">
        <v>63</v>
      </c>
      <c r="B45" s="176">
        <f>'実質公債費比率（分子）の構造'!K$49</f>
        <v>245</v>
      </c>
      <c r="C45" s="176"/>
      <c r="D45" s="176"/>
      <c r="E45" s="176">
        <f>'実質公債費比率（分子）の構造'!L$49</f>
        <v>226</v>
      </c>
      <c r="F45" s="176"/>
      <c r="G45" s="176"/>
      <c r="H45" s="176">
        <f>'実質公債費比率（分子）の構造'!M$49</f>
        <v>239</v>
      </c>
      <c r="I45" s="176"/>
      <c r="J45" s="176"/>
      <c r="K45" s="176">
        <f>'実質公債費比率（分子）の構造'!N$49</f>
        <v>190</v>
      </c>
      <c r="L45" s="176"/>
      <c r="M45" s="176"/>
      <c r="N45" s="176">
        <f>'実質公債費比率（分子）の構造'!O$49</f>
        <v>225</v>
      </c>
      <c r="O45" s="176"/>
      <c r="P45" s="176"/>
    </row>
    <row r="46" spans="1:16">
      <c r="A46" s="176" t="s">
        <v>64</v>
      </c>
      <c r="B46" s="176">
        <f>'実質公債費比率（分子）の構造'!K$48</f>
        <v>339</v>
      </c>
      <c r="C46" s="176"/>
      <c r="D46" s="176"/>
      <c r="E46" s="176">
        <f>'実質公債費比率（分子）の構造'!L$48</f>
        <v>338</v>
      </c>
      <c r="F46" s="176"/>
      <c r="G46" s="176"/>
      <c r="H46" s="176">
        <f>'実質公債費比率（分子）の構造'!M$48</f>
        <v>288</v>
      </c>
      <c r="I46" s="176"/>
      <c r="J46" s="176"/>
      <c r="K46" s="176">
        <f>'実質公債費比率（分子）の構造'!N$48</f>
        <v>285</v>
      </c>
      <c r="L46" s="176"/>
      <c r="M46" s="176"/>
      <c r="N46" s="176">
        <f>'実質公債費比率（分子）の構造'!O$48</f>
        <v>286</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2613</v>
      </c>
      <c r="C49" s="176"/>
      <c r="D49" s="176"/>
      <c r="E49" s="176">
        <f>'実質公債費比率（分子）の構造'!L$45</f>
        <v>2695</v>
      </c>
      <c r="F49" s="176"/>
      <c r="G49" s="176"/>
      <c r="H49" s="176">
        <f>'実質公債費比率（分子）の構造'!M$45</f>
        <v>2803</v>
      </c>
      <c r="I49" s="176"/>
      <c r="J49" s="176"/>
      <c r="K49" s="176">
        <f>'実質公債費比率（分子）の構造'!N$45</f>
        <v>2772</v>
      </c>
      <c r="L49" s="176"/>
      <c r="M49" s="176"/>
      <c r="N49" s="176">
        <f>'実質公債費比率（分子）の構造'!O$45</f>
        <v>2775</v>
      </c>
      <c r="O49" s="176"/>
      <c r="P49" s="176"/>
    </row>
    <row r="50" spans="1:16">
      <c r="A50" s="176" t="s">
        <v>67</v>
      </c>
      <c r="B50" s="176" t="e">
        <f>NA()</f>
        <v>#N/A</v>
      </c>
      <c r="C50" s="176">
        <f>IF(ISNUMBER('実質公債費比率（分子）の構造'!K$53),'実質公債費比率（分子）の構造'!K$53,NA())</f>
        <v>433</v>
      </c>
      <c r="D50" s="176" t="e">
        <f>NA()</f>
        <v>#N/A</v>
      </c>
      <c r="E50" s="176" t="e">
        <f>NA()</f>
        <v>#N/A</v>
      </c>
      <c r="F50" s="176">
        <f>IF(ISNUMBER('実質公債費比率（分子）の構造'!L$53),'実質公債費比率（分子）の構造'!L$53,NA())</f>
        <v>441</v>
      </c>
      <c r="G50" s="176" t="e">
        <f>NA()</f>
        <v>#N/A</v>
      </c>
      <c r="H50" s="176" t="e">
        <f>NA()</f>
        <v>#N/A</v>
      </c>
      <c r="I50" s="176">
        <f>IF(ISNUMBER('実質公債費比率（分子）の構造'!M$53),'実質公債費比率（分子）の構造'!M$53,NA())</f>
        <v>589</v>
      </c>
      <c r="J50" s="176" t="e">
        <f>NA()</f>
        <v>#N/A</v>
      </c>
      <c r="K50" s="176" t="e">
        <f>NA()</f>
        <v>#N/A</v>
      </c>
      <c r="L50" s="176">
        <f>IF(ISNUMBER('実質公債費比率（分子）の構造'!N$53),'実質公債費比率（分子）の構造'!N$53,NA())</f>
        <v>497</v>
      </c>
      <c r="M50" s="176" t="e">
        <f>NA()</f>
        <v>#N/A</v>
      </c>
      <c r="N50" s="176" t="e">
        <f>NA()</f>
        <v>#N/A</v>
      </c>
      <c r="O50" s="176">
        <f>IF(ISNUMBER('実質公債費比率（分子）の構造'!O$53),'実質公債費比率（分子）の構造'!O$53,NA())</f>
        <v>759</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23916</v>
      </c>
      <c r="E56" s="175"/>
      <c r="F56" s="175"/>
      <c r="G56" s="175">
        <f>'将来負担比率（分子）の構造'!J$52</f>
        <v>24088</v>
      </c>
      <c r="H56" s="175"/>
      <c r="I56" s="175"/>
      <c r="J56" s="175">
        <f>'将来負担比率（分子）の構造'!K$52</f>
        <v>24271</v>
      </c>
      <c r="K56" s="175"/>
      <c r="L56" s="175"/>
      <c r="M56" s="175">
        <f>'将来負担比率（分子）の構造'!L$52</f>
        <v>23672</v>
      </c>
      <c r="N56" s="175"/>
      <c r="O56" s="175"/>
      <c r="P56" s="175">
        <f>'将来負担比率（分子）の構造'!M$52</f>
        <v>22772</v>
      </c>
    </row>
    <row r="57" spans="1:16">
      <c r="A57" s="175" t="s">
        <v>42</v>
      </c>
      <c r="B57" s="175"/>
      <c r="C57" s="175"/>
      <c r="D57" s="175">
        <f>'将来負担比率（分子）の構造'!I$51</f>
        <v>5453</v>
      </c>
      <c r="E57" s="175"/>
      <c r="F57" s="175"/>
      <c r="G57" s="175">
        <f>'将来負担比率（分子）の構造'!J$51</f>
        <v>5533</v>
      </c>
      <c r="H57" s="175"/>
      <c r="I57" s="175"/>
      <c r="J57" s="175">
        <f>'将来負担比率（分子）の構造'!K$51</f>
        <v>5711</v>
      </c>
      <c r="K57" s="175"/>
      <c r="L57" s="175"/>
      <c r="M57" s="175">
        <f>'将来負担比率（分子）の構造'!L$51</f>
        <v>7227</v>
      </c>
      <c r="N57" s="175"/>
      <c r="O57" s="175"/>
      <c r="P57" s="175">
        <f>'将来負担比率（分子）の構造'!M$51</f>
        <v>6227</v>
      </c>
    </row>
    <row r="58" spans="1:16">
      <c r="A58" s="175" t="s">
        <v>41</v>
      </c>
      <c r="B58" s="175"/>
      <c r="C58" s="175"/>
      <c r="D58" s="175">
        <f>'将来負担比率（分子）の構造'!I$50</f>
        <v>7333</v>
      </c>
      <c r="E58" s="175"/>
      <c r="F58" s="175"/>
      <c r="G58" s="175">
        <f>'将来負担比率（分子）の構造'!J$50</f>
        <v>7530</v>
      </c>
      <c r="H58" s="175"/>
      <c r="I58" s="175"/>
      <c r="J58" s="175">
        <f>'将来負担比率（分子）の構造'!K$50</f>
        <v>8307</v>
      </c>
      <c r="K58" s="175"/>
      <c r="L58" s="175"/>
      <c r="M58" s="175">
        <f>'将来負担比率（分子）の構造'!L$50</f>
        <v>10182</v>
      </c>
      <c r="N58" s="175"/>
      <c r="O58" s="175"/>
      <c r="P58" s="175">
        <f>'将来負担比率（分子）の構造'!M$50</f>
        <v>10321</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3312</v>
      </c>
      <c r="C62" s="175"/>
      <c r="D62" s="175"/>
      <c r="E62" s="175">
        <f>'将来負担比率（分子）の構造'!J$45</f>
        <v>3130</v>
      </c>
      <c r="F62" s="175"/>
      <c r="G62" s="175"/>
      <c r="H62" s="175">
        <f>'将来負担比率（分子）の構造'!K$45</f>
        <v>3079</v>
      </c>
      <c r="I62" s="175"/>
      <c r="J62" s="175"/>
      <c r="K62" s="175">
        <f>'将来負担比率（分子）の構造'!L$45</f>
        <v>3098</v>
      </c>
      <c r="L62" s="175"/>
      <c r="M62" s="175"/>
      <c r="N62" s="175">
        <f>'将来負担比率（分子）の構造'!M$45</f>
        <v>3113</v>
      </c>
      <c r="O62" s="175"/>
      <c r="P62" s="175"/>
    </row>
    <row r="63" spans="1:16">
      <c r="A63" s="175" t="s">
        <v>34</v>
      </c>
      <c r="B63" s="175">
        <f>'将来負担比率（分子）の構造'!I$44</f>
        <v>1548</v>
      </c>
      <c r="C63" s="175"/>
      <c r="D63" s="175"/>
      <c r="E63" s="175">
        <f>'将来負担比率（分子）の構造'!J$44</f>
        <v>1600</v>
      </c>
      <c r="F63" s="175"/>
      <c r="G63" s="175"/>
      <c r="H63" s="175">
        <f>'将来負担比率（分子）の構造'!K$44</f>
        <v>1849</v>
      </c>
      <c r="I63" s="175"/>
      <c r="J63" s="175"/>
      <c r="K63" s="175">
        <f>'将来負担比率（分子）の構造'!L$44</f>
        <v>2296</v>
      </c>
      <c r="L63" s="175"/>
      <c r="M63" s="175"/>
      <c r="N63" s="175">
        <f>'将来負担比率（分子）の構造'!M$44</f>
        <v>2118</v>
      </c>
      <c r="O63" s="175"/>
      <c r="P63" s="175"/>
    </row>
    <row r="64" spans="1:16">
      <c r="A64" s="175" t="s">
        <v>33</v>
      </c>
      <c r="B64" s="175">
        <f>'将来負担比率（分子）の構造'!I$43</f>
        <v>3226</v>
      </c>
      <c r="C64" s="175"/>
      <c r="D64" s="175"/>
      <c r="E64" s="175">
        <f>'将来負担比率（分子）の構造'!J$43</f>
        <v>2991</v>
      </c>
      <c r="F64" s="175"/>
      <c r="G64" s="175"/>
      <c r="H64" s="175">
        <f>'将来負担比率（分子）の構造'!K$43</f>
        <v>2851</v>
      </c>
      <c r="I64" s="175"/>
      <c r="J64" s="175"/>
      <c r="K64" s="175">
        <f>'将来負担比率（分子）の構造'!L$43</f>
        <v>2809</v>
      </c>
      <c r="L64" s="175"/>
      <c r="M64" s="175"/>
      <c r="N64" s="175">
        <f>'将来負担比率（分子）の構造'!M$43</f>
        <v>2798</v>
      </c>
      <c r="O64" s="175"/>
      <c r="P64" s="175"/>
    </row>
    <row r="65" spans="1:16">
      <c r="A65" s="175" t="s">
        <v>32</v>
      </c>
      <c r="B65" s="175">
        <f>'将来負担比率（分子）の構造'!I$42</f>
        <v>88</v>
      </c>
      <c r="C65" s="175"/>
      <c r="D65" s="175"/>
      <c r="E65" s="175">
        <f>'将来負担比率（分子）の構造'!J$42</f>
        <v>59</v>
      </c>
      <c r="F65" s="175"/>
      <c r="G65" s="175"/>
      <c r="H65" s="175">
        <f>'将来負担比率（分子）の構造'!K$42</f>
        <v>29</v>
      </c>
      <c r="I65" s="175"/>
      <c r="J65" s="175"/>
      <c r="K65" s="175" t="str">
        <f>'将来負担比率（分子）の構造'!L$42</f>
        <v>-</v>
      </c>
      <c r="L65" s="175"/>
      <c r="M65" s="175"/>
      <c r="N65" s="175" t="str">
        <f>'将来負担比率（分子）の構造'!M$42</f>
        <v>-</v>
      </c>
      <c r="O65" s="175"/>
      <c r="P65" s="175"/>
    </row>
    <row r="66" spans="1:16">
      <c r="A66" s="175" t="s">
        <v>31</v>
      </c>
      <c r="B66" s="175">
        <f>'将来負担比率（分子）の構造'!I$41</f>
        <v>23679</v>
      </c>
      <c r="C66" s="175"/>
      <c r="D66" s="175"/>
      <c r="E66" s="175">
        <f>'将来負担比率（分子）の構造'!J$41</f>
        <v>24474</v>
      </c>
      <c r="F66" s="175"/>
      <c r="G66" s="175"/>
      <c r="H66" s="175">
        <f>'将来負担比率（分子）の構造'!K$41</f>
        <v>24320</v>
      </c>
      <c r="I66" s="175"/>
      <c r="J66" s="175"/>
      <c r="K66" s="175">
        <f>'将来負担比率（分子）の構造'!L$41</f>
        <v>24766</v>
      </c>
      <c r="L66" s="175"/>
      <c r="M66" s="175"/>
      <c r="N66" s="175">
        <f>'将来負担比率（分子）の構造'!M$41</f>
        <v>24046</v>
      </c>
      <c r="O66" s="175"/>
      <c r="P66" s="175"/>
    </row>
    <row r="67" spans="1:16">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4472</v>
      </c>
      <c r="C72" s="179">
        <f>基金残高に係る経年分析!G55</f>
        <v>5219</v>
      </c>
      <c r="D72" s="179">
        <f>基金残高に係る経年分析!H55</f>
        <v>4865</v>
      </c>
    </row>
    <row r="73" spans="1:16">
      <c r="A73" s="178" t="s">
        <v>74</v>
      </c>
      <c r="B73" s="179" t="str">
        <f>基金残高に係る経年分析!F56</f>
        <v>-</v>
      </c>
      <c r="C73" s="179" t="str">
        <f>基金残高に係る経年分析!G56</f>
        <v>-</v>
      </c>
      <c r="D73" s="179" t="str">
        <f>基金残高に係る経年分析!H56</f>
        <v>-</v>
      </c>
    </row>
    <row r="74" spans="1:16">
      <c r="A74" s="178" t="s">
        <v>75</v>
      </c>
      <c r="B74" s="179">
        <f>基金残高に係る経年分析!F57</f>
        <v>3011</v>
      </c>
      <c r="C74" s="179">
        <f>基金残高に係る経年分析!G57</f>
        <v>4073</v>
      </c>
      <c r="D74" s="179">
        <f>基金残高に係る経年分析!H57</f>
        <v>4589</v>
      </c>
    </row>
  </sheetData>
  <sheetProtection algorithmName="SHA-512" hashValue="+fyDGN417Dc5QD1J28mX+MLKuHIVchtzKPQUQdSQY8oWpQneWwQh6QGCDZ5bL6wRqEvfwcqm6GfJu8+FAkgXGA==" saltValue="0bfr9SHu2DTpdQsHNwP7d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
  <cp:keywords/>
  <dc:description/>
  <cp:lastModifiedBy>Windows ユーザー</cp:lastModifiedBy>
  <cp:lastPrinted>2025-03-05T05:14:59Z</cp:lastPrinted>
  <dcterms:created xsi:type="dcterms:W3CDTF">2025-02-19T01:29:52Z</dcterms:created>
  <dcterms:modified xsi:type="dcterms:W3CDTF">2025-03-26T00:03:36Z</dcterms:modified>
  <cp:category/>
</cp:coreProperties>
</file>