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下水道課\01_庶務経理G\経営比較分析表\提出・報告資料\R4年度\"/>
    </mc:Choice>
  </mc:AlternateContent>
  <workbookProtection workbookAlgorithmName="SHA-512" workbookHashValue="DFEqOs3HuY7gWPsrG9RNfvUOBpocS1x0zP+Su6bg81+XEzxT4EXWHJUgWrUwYdGjKhpnE5E2eNef/v4NGcOd4Q==" workbookSaltValue="+vwYIEw+JM1sBCwJ9x3+P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<sst xmlns="http://schemas.openxmlformats.org/spreadsheetml/2006/main" count="236" uniqueCount="117">
  <si>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</si>
  <si>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</si>
  <si>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</si>
  <si>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</si>
  <si>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</si>
  <si>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</si>
  <si>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</si>
  <si>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</si>
  <si>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</si>
  <si>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</si>
  <si>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</si>
  <si>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</si>
  <si>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</si>
  <si>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</si>
  <si>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</si>
  <si>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</si>
  <si>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</si>
  <si>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</si>
  <si>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</si>
  <si>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</si>
  <si>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</si>
  <si>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</si>
  <si>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</si>
  <si>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</si>
  <si>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</si>
  <si>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</si>
  <si>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</si>
  <si>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</si>
  <si>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</si>
  <si>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</si>
  <si>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</si>
  <si>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</si>
  <si>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</si>
  <si>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</si>
  <si>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</si>
  <si>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</si>
  <si>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</si>
  <si>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</si>
  <si>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</si>
  <si>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</si>
  <si>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</si>
  <si>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</si>
  <si>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</si>
  <si>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</si>
  <si>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</si>
  <si>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</si>
  <si>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</si>
  <si>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</si>
  <si>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</si>
  <si>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</si>
  <si>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</si>
  <si>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</si>
  <si>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</si>
  <si>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</si>
  <si>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</si>
  <si>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</si>
  <si>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</si>
  <si>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</si>
  <si>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</si>
  <si>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</si>
  <si>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</si>
  <si>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</si>
  <si>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</si>
  <si>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</si>
  <si>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</si>
  <si>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</si>
  <si>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</si>
  <si>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</si>
  <si>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</si>
  <si>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</si>
  <si>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</si>
  <si>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</si>
  <si>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</si>
  <si>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</si>
  <si>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</si>
  <si>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</si>
  <si>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</si>
  <si>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</si>
  <si>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</si>
  <si>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</si>
  <si>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</si>
  <si>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</si>
  <si>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</si>
  <si>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</si>
  <si>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</si>
  <si>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</si>
  <si>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</si>
  <si>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</si>
  <si>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</si>
  <si>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</si>
  <si>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</si>
  <si>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</si>
  <si>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</si>
  <si>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</si>
  <si>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</si>
  <si>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</si>
  <si>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富士見市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</si>
  <si>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</si>
  <si>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</si>
  <si>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</si>
  <si>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</si>
  <si>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</si>
  <si>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</si>
  <si>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</si>
  <si>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</si>
  <si>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</si>
  <si>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</si>
  <si>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</si>
  <si>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</si>
  <si>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</si>
  <si>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</si>
  <si>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</si>
  <si>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</si>
  <si>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</si>
  <si>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市の特定環境保全公共下水道事業は昭和55年度から開始されている。法定耐用年数（50年）を経過した管渠はまだ無いものの（②管渠老朽化率が0）、①有形固定資産減価償却率が同規模団体の平均を上回っていることから、比較的老朽化が進んでいることが分かる。今後は、令和2年度に策定したストックマネジメント計画に基づき、計画的かつ効率的な改築更新を進めていく予定である。</t>
    <phoneticPr fontId="4"/>
  </si>
  <si>
    <t>　当市の経営状況を各指標から総合的に分析をすると、単年度収支で黒字を達成しつつも経費回収率は100%を下回っており、赤字額を一般会計の補助金で補っているという経営状態である。当市の特定環境保全公共下水道事業は公共下水道事業と比較すると、対象区域の人口密度が小さく、一世帯あたりの事業費が大きくなる傾向にあるため、経営の効率性を高めることで、採算性を改善していくことが求められる。しかし、近年は台風や集中豪雨等に伴う不明水の発生により汚水処理費が増加することや、人口減少や節水等による収入の低下が懸念される。
　それに伴い、令和2年度に当市はストックマネジメント計画および経営戦略策定を策定した。ストックマネジメント計画においては、今後の改築更新スケジュール策定や投資額を推計しており、その計画に沿うように今後は更新事業に着手していく。また、経営戦略においては更新事業費や維持管理費等、増大する支出に対して、収入が均衡するよう、収支計画のシミュレーションと今後の経営方針を定めている。今後は経営戦略に基づき、滞りなく事業を遂行できるよう、経営基盤の強化を図っていく。</t>
    <rPh sb="199" eb="201">
      <t>シュウチュウ</t>
    </rPh>
    <rPh sb="201" eb="203">
      <t>ゴウウ</t>
    </rPh>
    <phoneticPr fontId="4"/>
  </si>
  <si>
    <r>
      <t>①経常収支比率は、下水道使用料等の収益で維持管理費や支払利息等の費用をどの程度賄えているかを表す指標である。令和3年度は133.67%となり、単年度収支が黒字であることを示しているものの、この収益の中には営業助成のための一般会計補助金が含まれていることに留意する必要がある。
②累積欠損金比率は、欠損金がないため、0となっている。
③流動比率は、債務に対する短期的な支払能力を表す指標である。令和3年度は100％を超えている。
④企業債残高対事業規模比率は、南畑地域を中心に下水道整備を重点的に進めていることから、他団体との比較で企業債残高が大きい。平均値との乖離の原因は、整備箇所区域の人口密度の小さいことに由来しており、将来的な需要を見据え、適切な投資量を検討する必要がある。
⑤経費回収率は、使用料で回収すべき経費をどの程度使用料で賄えているかを表す指標である。特定環境保全公共下水道の対象区域は人口密度が小さく、使用料収入だけで経費全般（主に資本費）を賄うことは難しいものの、水洗化率の向上等による下水道使用料の増収と、不明水の削減等よる維持管理費の削減に力を入れていく必要がある。
⑥汚水処理原価は、有収水量1㎥あたりの汚水処理に要した費用を表している。当市では、汚水処理原価が150円/㎥を超過する費用相当額に対し一般会計から繰入れを行っているため、汚水処理原価が昨年度と同値になっている。繰入を加味しない汚水処理原価は</t>
    </r>
    <r>
      <rPr>
        <sz val="9"/>
        <rFont val="ＭＳ ゴシック"/>
        <family val="3"/>
        <charset val="128"/>
      </rPr>
      <t>283.75円</t>
    </r>
    <r>
      <rPr>
        <sz val="9"/>
        <color theme="1"/>
        <rFont val="ＭＳ ゴシック"/>
        <family val="3"/>
        <charset val="128"/>
      </rPr>
      <t>/㎥であり、経営改善が求められる。
⑧水洗化率は、処理区域内人口のうち、実際に公共下水を利用している人口の割合を表す指標である。直近で下水工事を実施した地域では、未接続世帯が多いことが考えられるため、「⑤経費回収率」の向上と関連し、水洗化促進活動を推進することが必要である。</t>
    </r>
    <rPh sb="1" eb="3">
      <t>ケイジョウ</t>
    </rPh>
    <rPh sb="3" eb="5">
      <t>シュウシ</t>
    </rPh>
    <rPh sb="5" eb="7">
      <t>ヒリツ</t>
    </rPh>
    <rPh sb="9" eb="12">
      <t>ゲスイドウ</t>
    </rPh>
    <rPh sb="12" eb="15">
      <t>シヨウリョウ</t>
    </rPh>
    <rPh sb="15" eb="16">
      <t>トウ</t>
    </rPh>
    <rPh sb="17" eb="19">
      <t>シュウエキ</t>
    </rPh>
    <rPh sb="20" eb="22">
      <t>イジ</t>
    </rPh>
    <rPh sb="22" eb="24">
      <t>カンリ</t>
    </rPh>
    <rPh sb="24" eb="25">
      <t>ヒ</t>
    </rPh>
    <rPh sb="26" eb="28">
      <t>シハライ</t>
    </rPh>
    <rPh sb="28" eb="30">
      <t>リソク</t>
    </rPh>
    <rPh sb="30" eb="31">
      <t>トウ</t>
    </rPh>
    <rPh sb="32" eb="34">
      <t>ヒヨウ</t>
    </rPh>
    <rPh sb="37" eb="39">
      <t>テイド</t>
    </rPh>
    <rPh sb="39" eb="40">
      <t>マカナ</t>
    </rPh>
    <rPh sb="46" eb="47">
      <t>アラワ</t>
    </rPh>
    <rPh sb="48" eb="50">
      <t>シヒョウ</t>
    </rPh>
    <rPh sb="54" eb="56">
      <t>レイワ</t>
    </rPh>
    <rPh sb="57" eb="59">
      <t>ネンド</t>
    </rPh>
    <rPh sb="71" eb="74">
      <t>タンネンド</t>
    </rPh>
    <rPh sb="74" eb="76">
      <t>シュウシ</t>
    </rPh>
    <rPh sb="77" eb="79">
      <t>クロジ</t>
    </rPh>
    <rPh sb="85" eb="86">
      <t>シメ</t>
    </rPh>
    <rPh sb="96" eb="98">
      <t>シュウエキ</t>
    </rPh>
    <rPh sb="99" eb="100">
      <t>ナカ</t>
    </rPh>
    <rPh sb="102" eb="104">
      <t>エイギョウ</t>
    </rPh>
    <rPh sb="104" eb="106">
      <t>ジョセイ</t>
    </rPh>
    <rPh sb="110" eb="112">
      <t>イッパン</t>
    </rPh>
    <rPh sb="112" eb="114">
      <t>カイケイ</t>
    </rPh>
    <rPh sb="114" eb="117">
      <t>ホジョキン</t>
    </rPh>
    <rPh sb="118" eb="119">
      <t>フク</t>
    </rPh>
    <rPh sb="127" eb="129">
      <t>リュウイ</t>
    </rPh>
    <rPh sb="131" eb="133">
      <t>ヒツヨウ</t>
    </rPh>
    <rPh sb="167" eb="169">
      <t>リュウドウ</t>
    </rPh>
    <rPh sb="169" eb="171">
      <t>ヒリツ</t>
    </rPh>
    <rPh sb="173" eb="175">
      <t>サイム</t>
    </rPh>
    <rPh sb="176" eb="177">
      <t>タイ</t>
    </rPh>
    <rPh sb="179" eb="182">
      <t>タンキテキ</t>
    </rPh>
    <rPh sb="183" eb="185">
      <t>シハライ</t>
    </rPh>
    <rPh sb="185" eb="187">
      <t>ノウリョク</t>
    </rPh>
    <rPh sb="188" eb="189">
      <t>アラワ</t>
    </rPh>
    <rPh sb="190" eb="192">
      <t>シヒョウ</t>
    </rPh>
    <rPh sb="196" eb="198">
      <t>レイワ</t>
    </rPh>
    <rPh sb="200" eb="201">
      <t>ド</t>
    </rPh>
    <rPh sb="207" eb="208">
      <t>コ</t>
    </rPh>
    <rPh sb="215" eb="217">
      <t>キギョウ</t>
    </rPh>
    <rPh sb="217" eb="218">
      <t>サイ</t>
    </rPh>
    <rPh sb="218" eb="220">
      <t>ザンダカ</t>
    </rPh>
    <rPh sb="220" eb="221">
      <t>タイ</t>
    </rPh>
    <rPh sb="221" eb="223">
      <t>ジギョウ</t>
    </rPh>
    <rPh sb="223" eb="225">
      <t>キボ</t>
    </rPh>
    <rPh sb="225" eb="227">
      <t>ヒリツ</t>
    </rPh>
    <rPh sb="229" eb="231">
      <t>ナンバタ</t>
    </rPh>
    <rPh sb="231" eb="233">
      <t>チイキ</t>
    </rPh>
    <rPh sb="234" eb="236">
      <t>チュウシン</t>
    </rPh>
    <rPh sb="237" eb="240">
      <t>ゲスイドウ</t>
    </rPh>
    <rPh sb="240" eb="242">
      <t>セイビ</t>
    </rPh>
    <rPh sb="243" eb="246">
      <t>ジュウテンテキ</t>
    </rPh>
    <rPh sb="247" eb="248">
      <t>スス</t>
    </rPh>
    <rPh sb="257" eb="258">
      <t>タ</t>
    </rPh>
    <rPh sb="258" eb="260">
      <t>ダンタイ</t>
    </rPh>
    <rPh sb="262" eb="264">
      <t>ヒカク</t>
    </rPh>
    <rPh sb="265" eb="267">
      <t>キギョウ</t>
    </rPh>
    <rPh sb="267" eb="268">
      <t>サイ</t>
    </rPh>
    <rPh sb="268" eb="270">
      <t>ザンダカ</t>
    </rPh>
    <rPh sb="271" eb="272">
      <t>オオ</t>
    </rPh>
    <rPh sb="312" eb="314">
      <t>ショウライ</t>
    </rPh>
    <rPh sb="314" eb="315">
      <t>テキ</t>
    </rPh>
    <rPh sb="316" eb="318">
      <t>ジュヨウ</t>
    </rPh>
    <rPh sb="319" eb="321">
      <t>ミス</t>
    </rPh>
    <rPh sb="323" eb="325">
      <t>テキセツ</t>
    </rPh>
    <rPh sb="326" eb="328">
      <t>トウシ</t>
    </rPh>
    <rPh sb="328" eb="329">
      <t>リョウ</t>
    </rPh>
    <rPh sb="330" eb="332">
      <t>ケントウ</t>
    </rPh>
    <rPh sb="334" eb="336">
      <t>ヒツヨウ</t>
    </rPh>
    <rPh sb="342" eb="344">
      <t>ケイヒ</t>
    </rPh>
    <rPh sb="344" eb="346">
      <t>カイシュウ</t>
    </rPh>
    <rPh sb="346" eb="347">
      <t>リツ</t>
    </rPh>
    <rPh sb="349" eb="352">
      <t>シヨウリョウ</t>
    </rPh>
    <rPh sb="353" eb="355">
      <t>カイシュウ</t>
    </rPh>
    <rPh sb="358" eb="360">
      <t>ケイヒ</t>
    </rPh>
    <rPh sb="363" eb="365">
      <t>テイド</t>
    </rPh>
    <rPh sb="365" eb="368">
      <t>シヨウリョウ</t>
    </rPh>
    <rPh sb="369" eb="370">
      <t>マカナ</t>
    </rPh>
    <rPh sb="376" eb="377">
      <t>アラワ</t>
    </rPh>
    <rPh sb="378" eb="380">
      <t>シヒョウ</t>
    </rPh>
    <rPh sb="384" eb="386">
      <t>トクテイ</t>
    </rPh>
    <rPh sb="386" eb="388">
      <t>カンキョウ</t>
    </rPh>
    <rPh sb="388" eb="390">
      <t>ホゼン</t>
    </rPh>
    <rPh sb="390" eb="392">
      <t>コウキョウ</t>
    </rPh>
    <rPh sb="392" eb="395">
      <t>ゲスイドウ</t>
    </rPh>
    <rPh sb="396" eb="398">
      <t>タイショウ</t>
    </rPh>
    <rPh sb="401" eb="403">
      <t>ジンコウ</t>
    </rPh>
    <rPh sb="403" eb="405">
      <t>ミツド</t>
    </rPh>
    <rPh sb="406" eb="407">
      <t>チイ</t>
    </rPh>
    <rPh sb="410" eb="413">
      <t>シヨウリョウ</t>
    </rPh>
    <rPh sb="413" eb="415">
      <t>シュウニュウ</t>
    </rPh>
    <rPh sb="418" eb="420">
      <t>ケイヒ</t>
    </rPh>
    <rPh sb="420" eb="422">
      <t>ゼンパン</t>
    </rPh>
    <rPh sb="423" eb="424">
      <t>オモ</t>
    </rPh>
    <rPh sb="425" eb="427">
      <t>シホン</t>
    </rPh>
    <rPh sb="427" eb="428">
      <t>ヒ</t>
    </rPh>
    <rPh sb="430" eb="431">
      <t>マカナ</t>
    </rPh>
    <rPh sb="435" eb="436">
      <t>ムズカ</t>
    </rPh>
    <rPh sb="442" eb="445">
      <t>スイセンカ</t>
    </rPh>
    <rPh sb="445" eb="446">
      <t>リツ</t>
    </rPh>
    <rPh sb="447" eb="449">
      <t>コウジョウ</t>
    </rPh>
    <rPh sb="449" eb="450">
      <t>トウ</t>
    </rPh>
    <rPh sb="453" eb="456">
      <t>ゲスイドウ</t>
    </rPh>
    <rPh sb="456" eb="459">
      <t>シヨウリョウ</t>
    </rPh>
    <rPh sb="460" eb="462">
      <t>ゾウシュウ</t>
    </rPh>
    <rPh sb="464" eb="466">
      <t>フメイ</t>
    </rPh>
    <rPh sb="466" eb="467">
      <t>スイ</t>
    </rPh>
    <rPh sb="468" eb="470">
      <t>サクゲン</t>
    </rPh>
    <rPh sb="470" eb="471">
      <t>トウ</t>
    </rPh>
    <rPh sb="473" eb="475">
      <t>イジ</t>
    </rPh>
    <rPh sb="475" eb="478">
      <t>カンリヒ</t>
    </rPh>
    <rPh sb="479" eb="481">
      <t>サクゲン</t>
    </rPh>
    <rPh sb="482" eb="483">
      <t>チカラ</t>
    </rPh>
    <rPh sb="484" eb="485">
      <t>イ</t>
    </rPh>
    <rPh sb="489" eb="491">
      <t>ヒツヨウ</t>
    </rPh>
    <rPh sb="497" eb="499">
      <t>オスイ</t>
    </rPh>
    <rPh sb="499" eb="501">
      <t>ショリ</t>
    </rPh>
    <rPh sb="501" eb="503">
      <t>ゲンカ</t>
    </rPh>
    <rPh sb="505" eb="507">
      <t>ユウシュウ</t>
    </rPh>
    <rPh sb="507" eb="509">
      <t>スイリョウ</t>
    </rPh>
    <rPh sb="515" eb="517">
      <t>オスイ</t>
    </rPh>
    <rPh sb="517" eb="519">
      <t>ショリ</t>
    </rPh>
    <rPh sb="520" eb="521">
      <t>ヨウ</t>
    </rPh>
    <rPh sb="523" eb="525">
      <t>ヒヨウ</t>
    </rPh>
    <rPh sb="526" eb="527">
      <t>アラワ</t>
    </rPh>
    <rPh sb="601" eb="603">
      <t>クリイレ</t>
    </rPh>
    <rPh sb="604" eb="606">
      <t>カミ</t>
    </rPh>
    <rPh sb="609" eb="611">
      <t>オスイ</t>
    </rPh>
    <rPh sb="611" eb="613">
      <t>ショリ</t>
    </rPh>
    <rPh sb="613" eb="615">
      <t>ゲンカ</t>
    </rPh>
    <rPh sb="622" eb="623">
      <t>エン</t>
    </rPh>
    <rPh sb="629" eb="631">
      <t>ケイエイ</t>
    </rPh>
    <rPh sb="631" eb="633">
      <t>カイゼン</t>
    </rPh>
    <rPh sb="634" eb="635">
      <t>モト</t>
    </rPh>
    <rPh sb="642" eb="645">
      <t>スイセンカ</t>
    </rPh>
    <rPh sb="645" eb="646">
      <t>リツ</t>
    </rPh>
    <rPh sb="648" eb="650">
      <t>ショリ</t>
    </rPh>
    <rPh sb="650" eb="653">
      <t>クイキナイ</t>
    </rPh>
    <rPh sb="653" eb="655">
      <t>ジンコウ</t>
    </rPh>
    <rPh sb="659" eb="661">
      <t>ジッサイ</t>
    </rPh>
    <rPh sb="662" eb="664">
      <t>コウキョウ</t>
    </rPh>
    <rPh sb="664" eb="666">
      <t>ゲスイ</t>
    </rPh>
    <rPh sb="667" eb="669">
      <t>リヨウ</t>
    </rPh>
    <rPh sb="673" eb="675">
      <t>ジンコウ</t>
    </rPh>
    <rPh sb="676" eb="678">
      <t>ワリアイ</t>
    </rPh>
    <rPh sb="679" eb="680">
      <t>アラワ</t>
    </rPh>
    <rPh sb="681" eb="683">
      <t>シヒョウ</t>
    </rPh>
    <rPh sb="687" eb="689">
      <t>チョッキン</t>
    </rPh>
    <rPh sb="692" eb="694">
      <t>コウジ</t>
    </rPh>
    <rPh sb="695" eb="697">
      <t>ジッシ</t>
    </rPh>
    <rPh sb="699" eb="701">
      <t>チイキ</t>
    </rPh>
    <rPh sb="725" eb="727">
      <t>ケイヒ</t>
    </rPh>
    <rPh sb="727" eb="729">
      <t>カイシュウ</t>
    </rPh>
    <rPh sb="729" eb="730">
      <t>リツ</t>
    </rPh>
    <rPh sb="732" eb="734">
      <t>コウジョウ</t>
    </rPh>
    <rPh sb="735" eb="737">
      <t>カンレン</t>
    </rPh>
    <rPh sb="739" eb="742">
      <t>スイセンカ</t>
    </rPh>
    <rPh sb="754" eb="756">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</si>
</sst>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ＭＳ 明朝"/>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D8-4E72-B0F2-3E48AD5947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0.04</c:v>
                </c:pt>
                <c:pt idx="3">
                  <c:v>0.06</c:v>
                </c:pt>
                <c:pt idx="4">
                  <c:v>0.27</c:v>
                </c:pt>
              </c:numCache>
            </c:numRef>
          </c:val>
          <c:smooth val="0"/>
          <c:extLst>
            <c:ext xmlns:c16="http://schemas.microsoft.com/office/drawing/2014/chart" uri="{C3380CC4-5D6E-409C-BE32-E72D297353CC}">
              <c16:uniqueId val="{00000001-19D8-4E72-B0F2-3E48AD5947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D5-43DD-B19A-C5EFCBA88D3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46.17</c:v>
                </c:pt>
                <c:pt idx="2">
                  <c:v>45.68</c:v>
                </c:pt>
                <c:pt idx="3">
                  <c:v>45.87</c:v>
                </c:pt>
                <c:pt idx="4">
                  <c:v>44.24</c:v>
                </c:pt>
              </c:numCache>
            </c:numRef>
          </c:val>
          <c:smooth val="0"/>
          <c:extLst>
            <c:ext xmlns:c16="http://schemas.microsoft.com/office/drawing/2014/chart" uri="{C3380CC4-5D6E-409C-BE32-E72D297353CC}">
              <c16:uniqueId val="{00000001-CED5-43DD-B19A-C5EFCBA88D3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76.989999999999995</c:v>
                </c:pt>
                <c:pt idx="1">
                  <c:v>91.84</c:v>
                </c:pt>
                <c:pt idx="2">
                  <c:v>93.35</c:v>
                </c:pt>
                <c:pt idx="3">
                  <c:v>92.59</c:v>
                </c:pt>
                <c:pt idx="4">
                  <c:v>92.38</c:v>
                </c:pt>
              </c:numCache>
            </c:numRef>
          </c:val>
          <c:extLst>
            <c:ext xmlns:c16="http://schemas.microsoft.com/office/drawing/2014/chart" uri="{C3380CC4-5D6E-409C-BE32-E72D297353CC}">
              <c16:uniqueId val="{00000000-F8EC-4958-8070-13494C5EAF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87.84</c:v>
                </c:pt>
                <c:pt idx="2">
                  <c:v>87.96</c:v>
                </c:pt>
                <c:pt idx="3">
                  <c:v>87.65</c:v>
                </c:pt>
                <c:pt idx="4">
                  <c:v>88.15</c:v>
                </c:pt>
              </c:numCache>
            </c:numRef>
          </c:val>
          <c:smooth val="0"/>
          <c:extLst>
            <c:ext xmlns:c16="http://schemas.microsoft.com/office/drawing/2014/chart" uri="{C3380CC4-5D6E-409C-BE32-E72D297353CC}">
              <c16:uniqueId val="{00000001-F8EC-4958-8070-13494C5EAF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131.16</c:v>
                </c:pt>
                <c:pt idx="1">
                  <c:v>107.61</c:v>
                </c:pt>
                <c:pt idx="2">
                  <c:v>171.66</c:v>
                </c:pt>
                <c:pt idx="3">
                  <c:v>170.02</c:v>
                </c:pt>
                <c:pt idx="4">
                  <c:v>133.66999999999999</c:v>
                </c:pt>
              </c:numCache>
            </c:numRef>
          </c:val>
          <c:extLst>
            <c:ext xmlns:c16="http://schemas.microsoft.com/office/drawing/2014/chart" uri="{C3380CC4-5D6E-409C-BE32-E72D297353CC}">
              <c16:uniqueId val="{00000000-2059-4D5B-8AAD-CBC41A00D0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102.95</c:v>
                </c:pt>
                <c:pt idx="2">
                  <c:v>103.34</c:v>
                </c:pt>
                <c:pt idx="3">
                  <c:v>102.7</c:v>
                </c:pt>
                <c:pt idx="4">
                  <c:v>104.11</c:v>
                </c:pt>
              </c:numCache>
            </c:numRef>
          </c:val>
          <c:smooth val="0"/>
          <c:extLst>
            <c:ext xmlns:c16="http://schemas.microsoft.com/office/drawing/2014/chart" uri="{C3380CC4-5D6E-409C-BE32-E72D297353CC}">
              <c16:uniqueId val="{00000001-2059-4D5B-8AAD-CBC41A00D0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30.65</c:v>
                </c:pt>
                <c:pt idx="1">
                  <c:v>31.41</c:v>
                </c:pt>
                <c:pt idx="2">
                  <c:v>32.65</c:v>
                </c:pt>
                <c:pt idx="3">
                  <c:v>31.25</c:v>
                </c:pt>
                <c:pt idx="4">
                  <c:v>31.06</c:v>
                </c:pt>
              </c:numCache>
            </c:numRef>
          </c:val>
          <c:extLst>
            <c:ext xmlns:c16="http://schemas.microsoft.com/office/drawing/2014/chart" uri="{C3380CC4-5D6E-409C-BE32-E72D297353CC}">
              <c16:uniqueId val="{00000000-F411-48A4-97E0-F425710F62E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26.56</c:v>
                </c:pt>
                <c:pt idx="2">
                  <c:v>27.82</c:v>
                </c:pt>
                <c:pt idx="3">
                  <c:v>29.24</c:v>
                </c:pt>
                <c:pt idx="4">
                  <c:v>31.73</c:v>
                </c:pt>
              </c:numCache>
            </c:numRef>
          </c:val>
          <c:smooth val="0"/>
          <c:extLst>
            <c:ext xmlns:c16="http://schemas.microsoft.com/office/drawing/2014/chart" uri="{C3380CC4-5D6E-409C-BE32-E72D297353CC}">
              <c16:uniqueId val="{00000001-F411-48A4-97E0-F425710F62E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E8-43D0-89AB-8A6FCB8C422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9E8-43D0-89AB-8A6FCB8C422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A7-48B6-81F6-D0FFB21689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27.02</c:v>
                </c:pt>
                <c:pt idx="2">
                  <c:v>29.74</c:v>
                </c:pt>
                <c:pt idx="3">
                  <c:v>48.2</c:v>
                </c:pt>
                <c:pt idx="4">
                  <c:v>46.91</c:v>
                </c:pt>
              </c:numCache>
            </c:numRef>
          </c:val>
          <c:smooth val="0"/>
          <c:extLst>
            <c:ext xmlns:c16="http://schemas.microsoft.com/office/drawing/2014/chart" uri="{C3380CC4-5D6E-409C-BE32-E72D297353CC}">
              <c16:uniqueId val="{00000001-34A7-48B6-81F6-D0FFB21689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60.97</c:v>
                </c:pt>
                <c:pt idx="1">
                  <c:v>42.26</c:v>
                </c:pt>
                <c:pt idx="2">
                  <c:v>244.66</c:v>
                </c:pt>
                <c:pt idx="3">
                  <c:v>200.91</c:v>
                </c:pt>
                <c:pt idx="4">
                  <c:v>159.47</c:v>
                </c:pt>
              </c:numCache>
            </c:numRef>
          </c:val>
          <c:extLst>
            <c:ext xmlns:c16="http://schemas.microsoft.com/office/drawing/2014/chart" uri="{C3380CC4-5D6E-409C-BE32-E72D297353CC}">
              <c16:uniqueId val="{00000000-DA52-4FA3-AD5B-863C68053B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60.67</c:v>
                </c:pt>
                <c:pt idx="2">
                  <c:v>53.44</c:v>
                </c:pt>
                <c:pt idx="3">
                  <c:v>46.85</c:v>
                </c:pt>
                <c:pt idx="4">
                  <c:v>44.35</c:v>
                </c:pt>
              </c:numCache>
            </c:numRef>
          </c:val>
          <c:smooth val="0"/>
          <c:extLst>
            <c:ext xmlns:c16="http://schemas.microsoft.com/office/drawing/2014/chart" uri="{C3380CC4-5D6E-409C-BE32-E72D297353CC}">
              <c16:uniqueId val="{00000001-DA52-4FA3-AD5B-863C68053B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3941.53</c:v>
                </c:pt>
                <c:pt idx="1">
                  <c:v>4239.8999999999996</c:v>
                </c:pt>
                <c:pt idx="2">
                  <c:v>4367.88</c:v>
                </c:pt>
                <c:pt idx="3">
                  <c:v>4586.04</c:v>
                </c:pt>
                <c:pt idx="4">
                  <c:v>4710.55</c:v>
                </c:pt>
              </c:numCache>
            </c:numRef>
          </c:val>
          <c:extLst>
            <c:ext xmlns:c16="http://schemas.microsoft.com/office/drawing/2014/chart" uri="{C3380CC4-5D6E-409C-BE32-E72D297353CC}">
              <c16:uniqueId val="{00000000-56D5-499D-874D-A4A86F0F1F1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56D5-499D-874D-A4A86F0F1F1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70.7</c:v>
                </c:pt>
                <c:pt idx="1">
                  <c:v>69.44</c:v>
                </c:pt>
                <c:pt idx="2">
                  <c:v>69.010000000000005</c:v>
                </c:pt>
                <c:pt idx="3">
                  <c:v>67.7</c:v>
                </c:pt>
                <c:pt idx="4">
                  <c:v>67.55</c:v>
                </c:pt>
              </c:numCache>
            </c:numRef>
          </c:val>
          <c:extLst>
            <c:ext xmlns:c16="http://schemas.microsoft.com/office/drawing/2014/chart" uri="{C3380CC4-5D6E-409C-BE32-E72D297353CC}">
              <c16:uniqueId val="{00000000-1488-42E9-8243-70B29651015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87.03</c:v>
                </c:pt>
                <c:pt idx="2">
                  <c:v>84.3</c:v>
                </c:pt>
                <c:pt idx="3">
                  <c:v>82.88</c:v>
                </c:pt>
                <c:pt idx="4">
                  <c:v>82.53</c:v>
                </c:pt>
              </c:numCache>
            </c:numRef>
          </c:val>
          <c:smooth val="0"/>
          <c:extLst>
            <c:ext xmlns:c16="http://schemas.microsoft.com/office/drawing/2014/chart" uri="{C3380CC4-5D6E-409C-BE32-E72D297353CC}">
              <c16:uniqueId val="{00000001-1488-42E9-8243-70B29651015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1B7E-48A9-9D96-E1EB02B9903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177.02</c:v>
                </c:pt>
                <c:pt idx="2">
                  <c:v>185.47</c:v>
                </c:pt>
                <c:pt idx="3">
                  <c:v>187.76</c:v>
                </c:pt>
                <c:pt idx="4">
                  <c:v>190.48</c:v>
                </c:pt>
              </c:numCache>
            </c:numRef>
          </c:val>
          <c:smooth val="0"/>
          <c:extLst>
            <c:ext xmlns:c16="http://schemas.microsoft.com/office/drawing/2014/chart" uri="{C3380CC4-5D6E-409C-BE32-E72D297353CC}">
              <c16:uniqueId val="{00000001-1B7E-48A9-9D96-E1EB02B9903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埼玉県　富士見市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6">
        <f>データ!S6</f>
        <v>112420</v>
      </c>
      <c r="AM8" s="46"/>
      <c r="AN8" s="46"/>
      <c r="AO8" s="46"/>
      <c r="AP8" s="46"/>
      <c r="AQ8" s="46"/>
      <c r="AR8" s="46"/>
      <c r="AS8" s="46"/>
      <c r="AT8" s="45">
        <f>データ!T6</f>
        <v>19.77</v>
      </c>
      <c r="AU8" s="45"/>
      <c r="AV8" s="45"/>
      <c r="AW8" s="45"/>
      <c r="AX8" s="45"/>
      <c r="AY8" s="45"/>
      <c r="AZ8" s="45"/>
      <c r="BA8" s="45"/>
      <c r="BB8" s="45">
        <f>データ!U6</f>
        <v>5686.39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50.06</v>
      </c>
      <c r="J10" s="45"/>
      <c r="K10" s="45"/>
      <c r="L10" s="45"/>
      <c r="M10" s="45"/>
      <c r="N10" s="45"/>
      <c r="O10" s="45"/>
      <c r="P10" s="45">
        <f>データ!P6</f>
        <v>3.63</v>
      </c>
      <c r="Q10" s="45"/>
      <c r="R10" s="45"/>
      <c r="S10" s="45"/>
      <c r="T10" s="45"/>
      <c r="U10" s="45"/>
      <c r="V10" s="45"/>
      <c r="W10" s="45">
        <f>データ!Q6</f>
        <v>75.489999999999995</v>
      </c>
      <c r="X10" s="45"/>
      <c r="Y10" s="45"/>
      <c r="Z10" s="45"/>
      <c r="AA10" s="45"/>
      <c r="AB10" s="45"/>
      <c r="AC10" s="45"/>
      <c r="AD10" s="46">
        <f>データ!R6</f>
        <v>1650</v>
      </c>
      <c r="AE10" s="46"/>
      <c r="AF10" s="46"/>
      <c r="AG10" s="46"/>
      <c r="AH10" s="46"/>
      <c r="AI10" s="46"/>
      <c r="AJ10" s="46"/>
      <c r="AK10" s="2"/>
      <c r="AL10" s="46">
        <f>データ!V6</f>
        <v>4095</v>
      </c>
      <c r="AM10" s="46"/>
      <c r="AN10" s="46"/>
      <c r="AO10" s="46"/>
      <c r="AP10" s="46"/>
      <c r="AQ10" s="46"/>
      <c r="AR10" s="46"/>
      <c r="AS10" s="46"/>
      <c r="AT10" s="45">
        <f>データ!W6</f>
        <v>2.1800000000000002</v>
      </c>
      <c r="AU10" s="45"/>
      <c r="AV10" s="45"/>
      <c r="AW10" s="45"/>
      <c r="AX10" s="45"/>
      <c r="AY10" s="45"/>
      <c r="AZ10" s="45"/>
      <c r="BA10" s="45"/>
      <c r="BB10" s="45">
        <f>データ!X6</f>
        <v>1878.44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ZdzVibqIRJmJnQbKmUb1Ewmtixzx4KnhSpCuxLmFWb+tRDi58+W2GLI7bX6j1Dry1MY/2v/BTcjZT8oBmaBmA==" saltValue="OV6Yh9Ea5rtMIVmFv7OT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112356</v>
      </c>
      <c r="D6" s="19">
        <f t="shared" si="3"/>
        <v>46</v>
      </c>
      <c r="E6" s="19">
        <f t="shared" si="3"/>
        <v>17</v>
      </c>
      <c r="F6" s="19">
        <f t="shared" si="3"/>
        <v>4</v>
      </c>
      <c r="G6" s="19">
        <f t="shared" si="3"/>
        <v>0</v>
      </c>
      <c r="H6" s="19" t="str">
        <f t="shared" si="3"/>
        <v>埼玉県　富士見市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50.06</v>
      </c>
      <c r="P6" s="20">
        <f t="shared" si="3"/>
        <v>3.63</v>
      </c>
      <c r="Q6" s="20">
        <f t="shared" si="3"/>
        <v>75.489999999999995</v>
      </c>
      <c r="R6" s="20">
        <f t="shared" si="3"/>
        <v>1650</v>
      </c>
      <c r="S6" s="20">
        <f t="shared" si="3"/>
        <v>112420</v>
      </c>
      <c r="T6" s="20">
        <f t="shared" si="3"/>
        <v>19.77</v>
      </c>
      <c r="U6" s="20">
        <f t="shared" si="3"/>
        <v>5686.39</v>
      </c>
      <c r="V6" s="20">
        <f t="shared" si="3"/>
        <v>4095</v>
      </c>
      <c r="W6" s="20">
        <f t="shared" si="3"/>
        <v>2.1800000000000002</v>
      </c>
      <c r="X6" s="20">
        <f t="shared" si="3"/>
        <v>1878.44</v>
      </c>
      <c r="Y6" s="21">
        <f>IF(Y7="",NA(),Y7)</f>
        <v>131.16</v>
      </c>
      <c r="Z6" s="21">
        <f t="shared" ref="Z6:AH6" si="4">IF(Z7="",NA(),Z7)</f>
        <v>107.61</v>
      </c>
      <c r="AA6" s="21">
        <f t="shared" si="4"/>
        <v>171.66</v>
      </c>
      <c r="AB6" s="21">
        <f t="shared" si="4"/>
        <v>170.02</v>
      </c>
      <c r="AC6" s="21">
        <f t="shared" si="4"/>
        <v>133.66999999999999</v>
      </c>
      <c r="AD6" s="21">
        <f t="shared" si="4"/>
        <v>102.13</v>
      </c>
      <c r="AE6" s="21">
        <f t="shared" si="4"/>
        <v>102.95</v>
      </c>
      <c r="AF6" s="21">
        <f t="shared" si="4"/>
        <v>103.34</v>
      </c>
      <c r="AG6" s="21">
        <f t="shared" si="4"/>
        <v>102.7</v>
      </c>
      <c r="AH6" s="21">
        <f t="shared" si="4"/>
        <v>104.11</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27.02</v>
      </c>
      <c r="AQ6" s="21">
        <f t="shared" si="5"/>
        <v>29.74</v>
      </c>
      <c r="AR6" s="21">
        <f t="shared" si="5"/>
        <v>48.2</v>
      </c>
      <c r="AS6" s="21">
        <f t="shared" si="5"/>
        <v>46.91</v>
      </c>
      <c r="AT6" s="20" t="str">
        <f>IF(AT7="","",IF(AT7="-","【-】","【"&amp;SUBSTITUTE(TEXT(AT7,"#,##0.00"),"-","△")&amp;"】"))</f>
        <v>【63.89】</v>
      </c>
      <c r="AU6" s="21">
        <f>IF(AU7="",NA(),AU7)</f>
        <v>60.97</v>
      </c>
      <c r="AV6" s="21">
        <f t="shared" ref="AV6:BD6" si="6">IF(AV7="",NA(),AV7)</f>
        <v>42.26</v>
      </c>
      <c r="AW6" s="21">
        <f t="shared" si="6"/>
        <v>244.66</v>
      </c>
      <c r="AX6" s="21">
        <f t="shared" si="6"/>
        <v>200.91</v>
      </c>
      <c r="AY6" s="21">
        <f t="shared" si="6"/>
        <v>159.47</v>
      </c>
      <c r="AZ6" s="21">
        <f t="shared" si="6"/>
        <v>47.44</v>
      </c>
      <c r="BA6" s="21">
        <f t="shared" si="6"/>
        <v>60.67</v>
      </c>
      <c r="BB6" s="21">
        <f t="shared" si="6"/>
        <v>53.44</v>
      </c>
      <c r="BC6" s="21">
        <f t="shared" si="6"/>
        <v>46.85</v>
      </c>
      <c r="BD6" s="21">
        <f t="shared" si="6"/>
        <v>44.35</v>
      </c>
      <c r="BE6" s="20" t="str">
        <f>IF(BE7="","",IF(BE7="-","【-】","【"&amp;SUBSTITUTE(TEXT(BE7,"#,##0.00"),"-","△")&amp;"】"))</f>
        <v>【44.07】</v>
      </c>
      <c r="BF6" s="21">
        <f>IF(BF7="",NA(),BF7)</f>
        <v>3941.53</v>
      </c>
      <c r="BG6" s="21">
        <f t="shared" ref="BG6:BO6" si="7">IF(BG7="",NA(),BG7)</f>
        <v>4239.8999999999996</v>
      </c>
      <c r="BH6" s="21">
        <f t="shared" si="7"/>
        <v>4367.88</v>
      </c>
      <c r="BI6" s="21">
        <f t="shared" si="7"/>
        <v>4586.04</v>
      </c>
      <c r="BJ6" s="21">
        <f t="shared" si="7"/>
        <v>4710.55</v>
      </c>
      <c r="BK6" s="21">
        <f t="shared" si="7"/>
        <v>1243.71</v>
      </c>
      <c r="BL6" s="21">
        <f t="shared" si="7"/>
        <v>1252.71</v>
      </c>
      <c r="BM6" s="21">
        <f t="shared" si="7"/>
        <v>1267.3900000000001</v>
      </c>
      <c r="BN6" s="21">
        <f t="shared" si="7"/>
        <v>1268.6300000000001</v>
      </c>
      <c r="BO6" s="21">
        <f t="shared" si="7"/>
        <v>1283.69</v>
      </c>
      <c r="BP6" s="20" t="str">
        <f>IF(BP7="","",IF(BP7="-","【-】","【"&amp;SUBSTITUTE(TEXT(BP7,"#,##0.00"),"-","△")&amp;"】"))</f>
        <v>【1,201.79】</v>
      </c>
      <c r="BQ6" s="21">
        <f>IF(BQ7="",NA(),BQ7)</f>
        <v>70.7</v>
      </c>
      <c r="BR6" s="21">
        <f t="shared" ref="BR6:BZ6" si="8">IF(BR7="",NA(),BR7)</f>
        <v>69.44</v>
      </c>
      <c r="BS6" s="21">
        <f t="shared" si="8"/>
        <v>69.010000000000005</v>
      </c>
      <c r="BT6" s="21">
        <f t="shared" si="8"/>
        <v>67.7</v>
      </c>
      <c r="BU6" s="21">
        <f t="shared" si="8"/>
        <v>67.55</v>
      </c>
      <c r="BV6" s="21">
        <f t="shared" si="8"/>
        <v>74.3</v>
      </c>
      <c r="BW6" s="21">
        <f t="shared" si="8"/>
        <v>87.03</v>
      </c>
      <c r="BX6" s="21">
        <f t="shared" si="8"/>
        <v>84.3</v>
      </c>
      <c r="BY6" s="21">
        <f t="shared" si="8"/>
        <v>82.88</v>
      </c>
      <c r="BZ6" s="21">
        <f t="shared" si="8"/>
        <v>82.53</v>
      </c>
      <c r="CA6" s="20" t="str">
        <f>IF(CA7="","",IF(CA7="-","【-】","【"&amp;SUBSTITUTE(TEXT(CA7,"#,##0.00"),"-","△")&amp;"】"))</f>
        <v>【75.31】</v>
      </c>
      <c r="CB6" s="21">
        <f>IF(CB7="",NA(),CB7)</f>
        <v>150</v>
      </c>
      <c r="CC6" s="21">
        <f t="shared" ref="CC6:CK6" si="9">IF(CC7="",NA(),CC7)</f>
        <v>150</v>
      </c>
      <c r="CD6" s="21">
        <f t="shared" si="9"/>
        <v>150</v>
      </c>
      <c r="CE6" s="21">
        <f t="shared" si="9"/>
        <v>150</v>
      </c>
      <c r="CF6" s="21">
        <f t="shared" si="9"/>
        <v>150</v>
      </c>
      <c r="CG6" s="21">
        <f t="shared" si="9"/>
        <v>221.81</v>
      </c>
      <c r="CH6" s="21">
        <f t="shared" si="9"/>
        <v>177.02</v>
      </c>
      <c r="CI6" s="21">
        <f t="shared" si="9"/>
        <v>185.47</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46.17</v>
      </c>
      <c r="CT6" s="21">
        <f t="shared" si="10"/>
        <v>45.68</v>
      </c>
      <c r="CU6" s="21">
        <f t="shared" si="10"/>
        <v>45.87</v>
      </c>
      <c r="CV6" s="21">
        <f t="shared" si="10"/>
        <v>44.24</v>
      </c>
      <c r="CW6" s="20" t="str">
        <f>IF(CW7="","",IF(CW7="-","【-】","【"&amp;SUBSTITUTE(TEXT(CW7,"#,##0.00"),"-","△")&amp;"】"))</f>
        <v>【42.57】</v>
      </c>
      <c r="CX6" s="21">
        <f>IF(CX7="",NA(),CX7)</f>
        <v>76.989999999999995</v>
      </c>
      <c r="CY6" s="21">
        <f t="shared" ref="CY6:DG6" si="11">IF(CY7="",NA(),CY7)</f>
        <v>91.84</v>
      </c>
      <c r="CZ6" s="21">
        <f t="shared" si="11"/>
        <v>93.35</v>
      </c>
      <c r="DA6" s="21">
        <f t="shared" si="11"/>
        <v>92.59</v>
      </c>
      <c r="DB6" s="21">
        <f t="shared" si="11"/>
        <v>92.38</v>
      </c>
      <c r="DC6" s="21">
        <f t="shared" si="11"/>
        <v>83.06</v>
      </c>
      <c r="DD6" s="21">
        <f t="shared" si="11"/>
        <v>87.84</v>
      </c>
      <c r="DE6" s="21">
        <f t="shared" si="11"/>
        <v>87.96</v>
      </c>
      <c r="DF6" s="21">
        <f t="shared" si="11"/>
        <v>87.65</v>
      </c>
      <c r="DG6" s="21">
        <f t="shared" si="11"/>
        <v>88.15</v>
      </c>
      <c r="DH6" s="20" t="str">
        <f>IF(DH7="","",IF(DH7="-","【-】","【"&amp;SUBSTITUTE(TEXT(DH7,"#,##0.00"),"-","△")&amp;"】"))</f>
        <v>【85.24】</v>
      </c>
      <c r="DI6" s="21">
        <f>IF(DI7="",NA(),DI7)</f>
        <v>30.65</v>
      </c>
      <c r="DJ6" s="21">
        <f t="shared" ref="DJ6:DR6" si="12">IF(DJ7="",NA(),DJ7)</f>
        <v>31.41</v>
      </c>
      <c r="DK6" s="21">
        <f t="shared" si="12"/>
        <v>32.65</v>
      </c>
      <c r="DL6" s="21">
        <f t="shared" si="12"/>
        <v>31.25</v>
      </c>
      <c r="DM6" s="21">
        <f t="shared" si="12"/>
        <v>31.06</v>
      </c>
      <c r="DN6" s="21">
        <f t="shared" si="12"/>
        <v>23.93</v>
      </c>
      <c r="DO6" s="21">
        <f t="shared" si="12"/>
        <v>26.56</v>
      </c>
      <c r="DP6" s="21">
        <f t="shared" si="12"/>
        <v>27.82</v>
      </c>
      <c r="DQ6" s="21">
        <f t="shared" si="12"/>
        <v>29.24</v>
      </c>
      <c r="DR6" s="21">
        <f t="shared" si="12"/>
        <v>31.73</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0.06</v>
      </c>
      <c r="EL6" s="21">
        <f t="shared" si="14"/>
        <v>0.04</v>
      </c>
      <c r="EM6" s="21">
        <f t="shared" si="14"/>
        <v>0.06</v>
      </c>
      <c r="EN6" s="21">
        <f t="shared" si="14"/>
        <v>0.27</v>
      </c>
      <c r="EO6" s="20" t="str">
        <f>IF(EO7="","",IF(EO7="-","【-】","【"&amp;SUBSTITUTE(TEXT(EO7,"#,##0.00"),"-","△")&amp;"】"))</f>
        <v>【0.15】</v>
      </c>
    </row>
    <row r="7" spans="1:148" s="22" customFormat="1" x14ac:dyDescent="0.15">
      <c r="A7" s="14"/>
      <c r="B7" s="23">
        <v>2021</v>
      </c>
      <c r="C7" s="23">
        <v>112356</v>
      </c>
      <c r="D7" s="23">
        <v>46</v>
      </c>
      <c r="E7" s="23">
        <v>17</v>
      </c>
      <c r="F7" s="23">
        <v>4</v>
      </c>
      <c r="G7" s="23">
        <v>0</v>
      </c>
      <c r="H7" s="23" t="s">
        <v>96</v>
      </c>
      <c r="I7" s="23" t="s">
        <v>97</v>
      </c>
      <c r="J7" s="23" t="s">
        <v>98</v>
      </c>
      <c r="K7" s="23" t="s">
        <v>99</v>
      </c>
      <c r="L7" s="23" t="s">
        <v>100</v>
      </c>
      <c r="M7" s="23" t="s">
        <v>101</v>
      </c>
      <c r="N7" s="24" t="s">
        <v>102</v>
      </c>
      <c r="O7" s="24">
        <v>50.06</v>
      </c>
      <c r="P7" s="24">
        <v>3.63</v>
      </c>
      <c r="Q7" s="24">
        <v>75.489999999999995</v>
      </c>
      <c r="R7" s="24">
        <v>1650</v>
      </c>
      <c r="S7" s="24">
        <v>112420</v>
      </c>
      <c r="T7" s="24">
        <v>19.77</v>
      </c>
      <c r="U7" s="24">
        <v>5686.39</v>
      </c>
      <c r="V7" s="24">
        <v>4095</v>
      </c>
      <c r="W7" s="24">
        <v>2.1800000000000002</v>
      </c>
      <c r="X7" s="24">
        <v>1878.44</v>
      </c>
      <c r="Y7" s="24">
        <v>131.16</v>
      </c>
      <c r="Z7" s="24">
        <v>107.61</v>
      </c>
      <c r="AA7" s="24">
        <v>171.66</v>
      </c>
      <c r="AB7" s="24">
        <v>170.02</v>
      </c>
      <c r="AC7" s="24">
        <v>133.66999999999999</v>
      </c>
      <c r="AD7" s="24">
        <v>102.13</v>
      </c>
      <c r="AE7" s="24">
        <v>102.95</v>
      </c>
      <c r="AF7" s="24">
        <v>103.34</v>
      </c>
      <c r="AG7" s="24">
        <v>102.7</v>
      </c>
      <c r="AH7" s="24">
        <v>104.11</v>
      </c>
      <c r="AI7" s="24">
        <v>105.35</v>
      </c>
      <c r="AJ7" s="24">
        <v>0</v>
      </c>
      <c r="AK7" s="24">
        <v>0</v>
      </c>
      <c r="AL7" s="24">
        <v>0</v>
      </c>
      <c r="AM7" s="24">
        <v>0</v>
      </c>
      <c r="AN7" s="24">
        <v>0</v>
      </c>
      <c r="AO7" s="24">
        <v>109.51</v>
      </c>
      <c r="AP7" s="24">
        <v>27.02</v>
      </c>
      <c r="AQ7" s="24">
        <v>29.74</v>
      </c>
      <c r="AR7" s="24">
        <v>48.2</v>
      </c>
      <c r="AS7" s="24">
        <v>46.91</v>
      </c>
      <c r="AT7" s="24">
        <v>63.89</v>
      </c>
      <c r="AU7" s="24">
        <v>60.97</v>
      </c>
      <c r="AV7" s="24">
        <v>42.26</v>
      </c>
      <c r="AW7" s="24">
        <v>244.66</v>
      </c>
      <c r="AX7" s="24">
        <v>200.91</v>
      </c>
      <c r="AY7" s="24">
        <v>159.47</v>
      </c>
      <c r="AZ7" s="24">
        <v>47.44</v>
      </c>
      <c r="BA7" s="24">
        <v>60.67</v>
      </c>
      <c r="BB7" s="24">
        <v>53.44</v>
      </c>
      <c r="BC7" s="24">
        <v>46.85</v>
      </c>
      <c r="BD7" s="24">
        <v>44.35</v>
      </c>
      <c r="BE7" s="24">
        <v>44.07</v>
      </c>
      <c r="BF7" s="24">
        <v>3941.53</v>
      </c>
      <c r="BG7" s="24">
        <v>4239.8999999999996</v>
      </c>
      <c r="BH7" s="24">
        <v>4367.88</v>
      </c>
      <c r="BI7" s="24">
        <v>4586.04</v>
      </c>
      <c r="BJ7" s="24">
        <v>4710.55</v>
      </c>
      <c r="BK7" s="24">
        <v>1243.71</v>
      </c>
      <c r="BL7" s="24">
        <v>1252.71</v>
      </c>
      <c r="BM7" s="24">
        <v>1267.3900000000001</v>
      </c>
      <c r="BN7" s="24">
        <v>1268.6300000000001</v>
      </c>
      <c r="BO7" s="24">
        <v>1283.69</v>
      </c>
      <c r="BP7" s="24">
        <v>1201.79</v>
      </c>
      <c r="BQ7" s="24">
        <v>70.7</v>
      </c>
      <c r="BR7" s="24">
        <v>69.44</v>
      </c>
      <c r="BS7" s="24">
        <v>69.010000000000005</v>
      </c>
      <c r="BT7" s="24">
        <v>67.7</v>
      </c>
      <c r="BU7" s="24">
        <v>67.55</v>
      </c>
      <c r="BV7" s="24">
        <v>74.3</v>
      </c>
      <c r="BW7" s="24">
        <v>87.03</v>
      </c>
      <c r="BX7" s="24">
        <v>84.3</v>
      </c>
      <c r="BY7" s="24">
        <v>82.88</v>
      </c>
      <c r="BZ7" s="24">
        <v>82.53</v>
      </c>
      <c r="CA7" s="24">
        <v>75.31</v>
      </c>
      <c r="CB7" s="24">
        <v>150</v>
      </c>
      <c r="CC7" s="24">
        <v>150</v>
      </c>
      <c r="CD7" s="24">
        <v>150</v>
      </c>
      <c r="CE7" s="24">
        <v>150</v>
      </c>
      <c r="CF7" s="24">
        <v>150</v>
      </c>
      <c r="CG7" s="24">
        <v>221.81</v>
      </c>
      <c r="CH7" s="24">
        <v>177.02</v>
      </c>
      <c r="CI7" s="24">
        <v>185.47</v>
      </c>
      <c r="CJ7" s="24">
        <v>187.76</v>
      </c>
      <c r="CK7" s="24">
        <v>190.48</v>
      </c>
      <c r="CL7" s="24">
        <v>216.39</v>
      </c>
      <c r="CM7" s="24" t="s">
        <v>102</v>
      </c>
      <c r="CN7" s="24" t="s">
        <v>102</v>
      </c>
      <c r="CO7" s="24" t="s">
        <v>102</v>
      </c>
      <c r="CP7" s="24" t="s">
        <v>102</v>
      </c>
      <c r="CQ7" s="24" t="s">
        <v>102</v>
      </c>
      <c r="CR7" s="24">
        <v>43.36</v>
      </c>
      <c r="CS7" s="24">
        <v>46.17</v>
      </c>
      <c r="CT7" s="24">
        <v>45.68</v>
      </c>
      <c r="CU7" s="24">
        <v>45.87</v>
      </c>
      <c r="CV7" s="24">
        <v>44.24</v>
      </c>
      <c r="CW7" s="24">
        <v>42.57</v>
      </c>
      <c r="CX7" s="24">
        <v>76.989999999999995</v>
      </c>
      <c r="CY7" s="24">
        <v>91.84</v>
      </c>
      <c r="CZ7" s="24">
        <v>93.35</v>
      </c>
      <c r="DA7" s="24">
        <v>92.59</v>
      </c>
      <c r="DB7" s="24">
        <v>92.38</v>
      </c>
      <c r="DC7" s="24">
        <v>83.06</v>
      </c>
      <c r="DD7" s="24">
        <v>87.84</v>
      </c>
      <c r="DE7" s="24">
        <v>87.96</v>
      </c>
      <c r="DF7" s="24">
        <v>87.65</v>
      </c>
      <c r="DG7" s="24">
        <v>88.15</v>
      </c>
      <c r="DH7" s="24">
        <v>85.24</v>
      </c>
      <c r="DI7" s="24">
        <v>30.65</v>
      </c>
      <c r="DJ7" s="24">
        <v>31.41</v>
      </c>
      <c r="DK7" s="24">
        <v>32.65</v>
      </c>
      <c r="DL7" s="24">
        <v>31.25</v>
      </c>
      <c r="DM7" s="24">
        <v>31.06</v>
      </c>
      <c r="DN7" s="24">
        <v>23.93</v>
      </c>
      <c r="DO7" s="24">
        <v>26.56</v>
      </c>
      <c r="DP7" s="24">
        <v>27.82</v>
      </c>
      <c r="DQ7" s="24">
        <v>29.24</v>
      </c>
      <c r="DR7" s="24">
        <v>31.73</v>
      </c>
      <c r="DS7" s="24">
        <v>25.87</v>
      </c>
      <c r="DT7" s="24">
        <v>0</v>
      </c>
      <c r="DU7" s="24">
        <v>0</v>
      </c>
      <c r="DV7" s="24">
        <v>0</v>
      </c>
      <c r="DW7" s="24">
        <v>0</v>
      </c>
      <c r="DX7" s="24">
        <v>0</v>
      </c>
      <c r="DY7" s="24">
        <v>0</v>
      </c>
      <c r="DZ7" s="24">
        <v>0</v>
      </c>
      <c r="EA7" s="24">
        <v>0</v>
      </c>
      <c r="EB7" s="24">
        <v>0</v>
      </c>
      <c r="EC7" s="24">
        <v>0</v>
      </c>
      <c r="ED7" s="24">
        <v>0.01</v>
      </c>
      <c r="EE7" s="24">
        <v>0</v>
      </c>
      <c r="EF7" s="24">
        <v>0</v>
      </c>
      <c r="EG7" s="24">
        <v>0</v>
      </c>
      <c r="EH7" s="24">
        <v>0</v>
      </c>
      <c r="EI7" s="24">
        <v>0</v>
      </c>
      <c r="EJ7" s="24">
        <v>0.09</v>
      </c>
      <c r="EK7" s="24">
        <v>0.06</v>
      </c>
      <c r="EL7" s="24">
        <v>0.04</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2023-01-26T08:07:30Z</cp:lastPrinted>
  <dcterms:created xsi:type="dcterms:W3CDTF">2023-01-12T23:38:06Z</dcterms:created>
  <dcterms:modified xsi:type="dcterms:W3CDTF">2023-01-26T08:29:33Z</dcterms:modified>
  <cp:category/>
</cp:coreProperties>
</file>