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<sst xmlns="http://schemas.openxmlformats.org/spreadsheetml/2006/main" count="227" uniqueCount="110">
  <si>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</si>
  <si>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</si>
  <si>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</si>
  <si>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</si>
  <si>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</si>
  <si>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</si>
  <si>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</si>
  <si>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</si>
  <si>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</si>
  <si>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</si>
  <si>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</si>
  <si>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</si>
  <si>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</si>
  <si>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</si>
  <si>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</si>
  <si>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</si>
  <si>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</si>
  <si>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</si>
  <si>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</si>
  <si>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</si>
  <si>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</si>
  <si>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</si>
  <si>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</si>
  <si>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</si>
  <si>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</si>
  <si>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</si>
  <si>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</si>
  <si>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</si>
  <si>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</si>
  <si>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</si>
  <si>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</si>
  <si>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</si>
  <si>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</si>
  <si>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</si>
  <si>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</si>
  <si>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</si>
  <si>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</si>
  <si>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</si>
  <si>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</si>
  <si>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</si>
  <si>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</si>
  <si>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</si>
  <si>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</si>
  <si>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</si>
  <si>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</si>
  <si>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</si>
  <si>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</si>
  <si>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</si>
  <si>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</si>
  <si>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</si>
  <si>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</si>
  <si>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</si>
  <si>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</si>
  <si>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</si>
  <si>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</si>
  <si>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</si>
  <si>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</si>
  <si>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</si>
  <si>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</si>
  <si>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</si>
  <si>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</si>
  <si>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</si>
  <si>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</si>
  <si>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</si>
  <si>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</si>
  <si>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</si>
  <si>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</si>
  <si>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</si>
  <si>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</si>
  <si>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</si>
  <si>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</si>
  <si>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</si>
  <si>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</si>
  <si>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</si>
  <si>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</si>
  <si>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</si>
  <si>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</si>
  <si>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</si>
  <si>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</si>
  <si>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</si>
  <si>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</si>
  <si>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</si>
  <si>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</si>
  <si>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</si>
  <si>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</si>
  <si>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</si>
  <si>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</si>
  <si>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</si>
  <si>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</si>
  <si>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</si>
  <si>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</si>
  <si>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</si>
  <si>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</si>
  <si>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</si>
  <si>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</si>
  <si>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</si>
  <si>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</si>
  <si>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</si>
  <si>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下水道事業</t>
  </si>
  <si>
    <t>公共下水道</t>
  </si>
  <si>
    <t>Aa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</si>
  <si>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</si>
  <si>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</si>
  <si>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</si>
  <si>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</si>
  <si>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</si>
  <si>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</si>
  <si>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支払利息等の減により前年度比プラスとなったが、経常収益の中には一般会計からの補助金が含まれていることを踏まえ、引き続き使用料収入の増加と維持管理費等の経費削減を図る必要がある。
③流動比率
　当該値は100%を下回っているものの、流動負債の6割は企業債であり、翌年度償還までに使用料や負担金収入等で原資を得ることが予定されているため、現状は資金繰りに大きな問題はないと考える。
④企業債残高対事業規模比率
　管渠の新規敷設が進み、投資規模に対して安定的な下水道使用料が確保できるようになったことに加え、企業債の償還が進み企業債残高も減少傾向にあることから、当該比率は低下しつつある。しかし、管渠更新期を見据え、今後も企業債残高と事業規模の比率を注視する必要がある。
⑤経費回収率
　類似団体との比較で、平均値を下回っていることから、適正な使用料収入の確保及び汚水処理費の削減が必要であると考えられる。「⑧水洗化率」の改善とも関連し、使用料収入の増加に努めることが大事である。
⑥汚水処理原価
　前年度比でマイナスで、類似団体の平均値より下回っているが、引き続き経費削減に努めていく必要がある。
⑧水洗化率
　直近で新規敷設が行われた地域では、下水の未接続世帯が多いことが考えられるため、「⑤経費回収率」の向上に関連し、普及促進活動を行うことが必要である。</t>
    <rPh sb="1" eb="3">
      <t>ケイジョウ</t>
    </rPh>
    <rPh sb="3" eb="5">
      <t>シュウシ</t>
    </rPh>
    <rPh sb="5" eb="7">
      <t>ヒリツ</t>
    </rPh>
    <rPh sb="9" eb="11">
      <t>シハライ</t>
    </rPh>
    <rPh sb="11" eb="13">
      <t>リソク</t>
    </rPh>
    <rPh sb="13" eb="14">
      <t>トウ</t>
    </rPh>
    <rPh sb="15" eb="16">
      <t>ゲン</t>
    </rPh>
    <rPh sb="19" eb="23">
      <t>ゼンネンドヒ</t>
    </rPh>
    <rPh sb="32" eb="34">
      <t>ケイジョウ</t>
    </rPh>
    <rPh sb="34" eb="36">
      <t>シュウエキ</t>
    </rPh>
    <rPh sb="37" eb="38">
      <t>ナカ</t>
    </rPh>
    <rPh sb="40" eb="42">
      <t>イッパン</t>
    </rPh>
    <rPh sb="42" eb="44">
      <t>カイケイ</t>
    </rPh>
    <rPh sb="47" eb="50">
      <t>ホジョキン</t>
    </rPh>
    <rPh sb="51" eb="52">
      <t>フク</t>
    </rPh>
    <rPh sb="60" eb="61">
      <t>フ</t>
    </rPh>
    <rPh sb="64" eb="65">
      <t>ヒ</t>
    </rPh>
    <rPh sb="66" eb="67">
      <t>ツヅ</t>
    </rPh>
    <rPh sb="68" eb="71">
      <t>シヨウリョウ</t>
    </rPh>
    <rPh sb="71" eb="73">
      <t>シュウニュウ</t>
    </rPh>
    <rPh sb="74" eb="76">
      <t>ゾウカ</t>
    </rPh>
    <rPh sb="77" eb="79">
      <t>イジ</t>
    </rPh>
    <rPh sb="79" eb="81">
      <t>カンリ</t>
    </rPh>
    <rPh sb="81" eb="82">
      <t>ヒ</t>
    </rPh>
    <rPh sb="82" eb="83">
      <t>トウ</t>
    </rPh>
    <rPh sb="84" eb="86">
      <t>ケイヒ</t>
    </rPh>
    <rPh sb="86" eb="88">
      <t>サクゲン</t>
    </rPh>
    <rPh sb="89" eb="90">
      <t>ハカ</t>
    </rPh>
    <rPh sb="91" eb="93">
      <t>ヒツヨウ</t>
    </rPh>
    <rPh sb="99" eb="101">
      <t>リュウドウ</t>
    </rPh>
    <rPh sb="101" eb="103">
      <t>ヒリツ</t>
    </rPh>
    <rPh sb="105" eb="107">
      <t>トウガイ</t>
    </rPh>
    <rPh sb="107" eb="108">
      <t>アタイ</t>
    </rPh>
    <rPh sb="114" eb="116">
      <t>シタマワ</t>
    </rPh>
    <rPh sb="124" eb="126">
      <t>リュウドウ</t>
    </rPh>
    <rPh sb="126" eb="128">
      <t>フサイ</t>
    </rPh>
    <rPh sb="130" eb="131">
      <t>ワリ</t>
    </rPh>
    <rPh sb="132" eb="134">
      <t>キギョウ</t>
    </rPh>
    <rPh sb="134" eb="135">
      <t>サイ</t>
    </rPh>
    <rPh sb="139" eb="142">
      <t>ヨクネンド</t>
    </rPh>
    <rPh sb="142" eb="144">
      <t>ショウカン</t>
    </rPh>
    <rPh sb="147" eb="150">
      <t>シヨウリョウ</t>
    </rPh>
    <rPh sb="151" eb="154">
      <t>フタンキン</t>
    </rPh>
    <rPh sb="154" eb="156">
      <t>シュウニュウ</t>
    </rPh>
    <rPh sb="156" eb="157">
      <t>トウ</t>
    </rPh>
    <rPh sb="158" eb="160">
      <t>ゲンシ</t>
    </rPh>
    <rPh sb="161" eb="162">
      <t>エ</t>
    </rPh>
    <rPh sb="166" eb="168">
      <t>ヨテイ</t>
    </rPh>
    <rPh sb="176" eb="178">
      <t>ゲンジョウ</t>
    </rPh>
    <rPh sb="179" eb="181">
      <t>シキン</t>
    </rPh>
    <rPh sb="181" eb="182">
      <t>グ</t>
    </rPh>
    <rPh sb="184" eb="185">
      <t>オオ</t>
    </rPh>
    <rPh sb="187" eb="189">
      <t>モンダイ</t>
    </rPh>
    <rPh sb="193" eb="194">
      <t>カンガ</t>
    </rPh>
    <rPh sb="199" eb="201">
      <t>キギョウ</t>
    </rPh>
    <rPh sb="201" eb="202">
      <t>サイ</t>
    </rPh>
    <rPh sb="202" eb="204">
      <t>ザンダカ</t>
    </rPh>
    <rPh sb="204" eb="205">
      <t>タイ</t>
    </rPh>
    <rPh sb="205" eb="207">
      <t>ジギョウ</t>
    </rPh>
    <rPh sb="207" eb="209">
      <t>キボ</t>
    </rPh>
    <rPh sb="209" eb="211">
      <t>ヒリツ</t>
    </rPh>
    <rPh sb="257" eb="258">
      <t>クワ</t>
    </rPh>
    <rPh sb="431" eb="433">
      <t>ゾウカ</t>
    </rPh>
    <rPh sb="489" eb="491">
      <t>ケイヒ</t>
    </rPh>
    <rPh sb="491" eb="493">
      <t>サクゲン</t>
    </rPh>
    <rPh sb="494" eb="495">
      <t>ツト</t>
    </rPh>
    <rPh sb="499" eb="501">
      <t>ヒツヨウ</t>
    </rPh>
    <rPh sb="507" eb="510">
      <t>スイセンカ</t>
    </rPh>
    <rPh sb="510" eb="511">
      <t>リツ</t>
    </rPh>
    <rPh sb="513" eb="515">
      <t>チョッキン</t>
    </rPh>
    <rPh sb="516" eb="518">
      <t>シンキ</t>
    </rPh>
    <rPh sb="518" eb="520">
      <t>フセツ</t>
    </rPh>
    <rPh sb="521" eb="522">
      <t>オコナ</t>
    </rPh>
    <rPh sb="525" eb="527">
      <t>チイキ</t>
    </rPh>
    <rPh sb="530" eb="532">
      <t>ゲスイ</t>
    </rPh>
    <rPh sb="533" eb="536">
      <t>ミセツゾク</t>
    </rPh>
    <rPh sb="536" eb="538">
      <t>セタイ</t>
    </rPh>
    <rPh sb="539" eb="540">
      <t>オオ</t>
    </rPh>
    <rPh sb="544" eb="545">
      <t>カンガ</t>
    </rPh>
    <rPh sb="554" eb="556">
      <t>ケイヒ</t>
    </rPh>
    <rPh sb="556" eb="558">
      <t>カイシュウ</t>
    </rPh>
    <rPh sb="558" eb="559">
      <t>リツ</t>
    </rPh>
    <rPh sb="561" eb="563">
      <t>コウジョウ</t>
    </rPh>
    <rPh sb="564" eb="566">
      <t>カンレン</t>
    </rPh>
    <rPh sb="568" eb="570">
      <t>フキュウ</t>
    </rPh>
    <rPh sb="570" eb="572">
      <t>ソクシン</t>
    </rPh>
    <rPh sb="572" eb="574">
      <t>カツドウ</t>
    </rPh>
    <rPh sb="575" eb="576">
      <t>オコナ</t>
    </rPh>
    <rPh sb="580" eb="582">
      <t>ヒツヨウ</t>
    </rPh>
    <phoneticPr fontId="4"/>
  </si>
  <si>
    <t>①有形固定資産減価償却率
　当該指数は類似団体との比較で平均値を上回っていることから、管渠の老朽化が進んでいることが分かる。当市の下水道事業は昭和49年度から開始されており、保有施設の法定耐用年数が近づいていることを示している。今後、管渠の更新計画（老朽化対策、長寿命化対策等）を検討し、計画的に実施していくことが求められている。</t>
    <rPh sb="1" eb="3">
      <t>ユウケイ</t>
    </rPh>
    <rPh sb="3" eb="5">
      <t>コテイ</t>
    </rPh>
    <rPh sb="5" eb="7">
      <t>シサン</t>
    </rPh>
    <rPh sb="7" eb="9">
      <t>ゲンカ</t>
    </rPh>
    <rPh sb="9" eb="11">
      <t>ショウキャク</t>
    </rPh>
    <rPh sb="11" eb="12">
      <t>リツ</t>
    </rPh>
    <rPh sb="14" eb="16">
      <t>トウガイ</t>
    </rPh>
    <rPh sb="16" eb="18">
      <t>シスウ</t>
    </rPh>
    <rPh sb="19" eb="21">
      <t>ルイジ</t>
    </rPh>
    <rPh sb="21" eb="23">
      <t>ダンタイ</t>
    </rPh>
    <rPh sb="25" eb="27">
      <t>ヒカク</t>
    </rPh>
    <rPh sb="28" eb="31">
      <t>ヘイキンチ</t>
    </rPh>
    <rPh sb="32" eb="34">
      <t>ウワマワ</t>
    </rPh>
    <rPh sb="43" eb="45">
      <t>カンキョ</t>
    </rPh>
    <rPh sb="46" eb="49">
      <t>ロウキュウカ</t>
    </rPh>
    <rPh sb="50" eb="51">
      <t>スス</t>
    </rPh>
    <rPh sb="58" eb="59">
      <t>ワ</t>
    </rPh>
    <rPh sb="62" eb="64">
      <t>トウシ</t>
    </rPh>
    <rPh sb="65" eb="68">
      <t>ゲスイドウ</t>
    </rPh>
    <rPh sb="68" eb="70">
      <t>ジギョウ</t>
    </rPh>
    <rPh sb="71" eb="73">
      <t>ショウワ</t>
    </rPh>
    <rPh sb="75" eb="77">
      <t>ネンド</t>
    </rPh>
    <rPh sb="79" eb="81">
      <t>カイシ</t>
    </rPh>
    <rPh sb="87" eb="89">
      <t>ホユウ</t>
    </rPh>
    <rPh sb="89" eb="91">
      <t>シセツ</t>
    </rPh>
    <rPh sb="92" eb="94">
      <t>ホウテイ</t>
    </rPh>
    <rPh sb="94" eb="96">
      <t>タイヨウ</t>
    </rPh>
    <rPh sb="96" eb="98">
      <t>ネンスウ</t>
    </rPh>
    <rPh sb="99" eb="100">
      <t>チカ</t>
    </rPh>
    <rPh sb="108" eb="109">
      <t>シメ</t>
    </rPh>
    <rPh sb="114" eb="116">
      <t>コンゴ</t>
    </rPh>
    <rPh sb="117" eb="119">
      <t>カンキョ</t>
    </rPh>
    <rPh sb="120" eb="122">
      <t>コウシン</t>
    </rPh>
    <rPh sb="122" eb="124">
      <t>ケイカク</t>
    </rPh>
    <rPh sb="125" eb="128">
      <t>ロウキュウカ</t>
    </rPh>
    <rPh sb="128" eb="130">
      <t>タイサク</t>
    </rPh>
    <rPh sb="131" eb="132">
      <t>チョウ</t>
    </rPh>
    <rPh sb="132" eb="135">
      <t>ジュミョウカ</t>
    </rPh>
    <rPh sb="135" eb="137">
      <t>タイサク</t>
    </rPh>
    <rPh sb="137" eb="138">
      <t>トウ</t>
    </rPh>
    <rPh sb="140" eb="142">
      <t>ケントウ</t>
    </rPh>
    <rPh sb="144" eb="147">
      <t>ケイカクテキ</t>
    </rPh>
    <rPh sb="148" eb="150">
      <t>ジッシ</t>
    </rPh>
    <rPh sb="157" eb="158">
      <t>モト</t>
    </rPh>
    <phoneticPr fontId="4"/>
  </si>
  <si>
    <t>1　経営の健全性・効率性
　当市においては、経常収益が経常費用を上回っており、平成25年度以降累積欠損金も解消されている。しかし、経常収益の中に一般会計からの補助金が含まれていることや、経費回収率が類似団体の平均値より低いことを勘案し、適正な使用料の確保と経費の削減を図ることが必要と考える。
2　老朽化の状況
　今後、施設の更新が集中的に実施されることが予想されるので、経営状況を適切に把握しながら投資財源の確保を行う必要がある。</t>
    <rPh sb="2" eb="4">
      <t>ケイエイ</t>
    </rPh>
    <rPh sb="5" eb="8">
      <t>ケンゼンセイ</t>
    </rPh>
    <rPh sb="9" eb="12">
      <t>コウリツセイ</t>
    </rPh>
    <rPh sb="14" eb="16">
      <t>トウシ</t>
    </rPh>
    <rPh sb="22" eb="24">
      <t>ケイジョウ</t>
    </rPh>
    <rPh sb="24" eb="26">
      <t>シュウエキ</t>
    </rPh>
    <rPh sb="27" eb="29">
      <t>ケイジョウ</t>
    </rPh>
    <rPh sb="29" eb="31">
      <t>ヒヨウ</t>
    </rPh>
    <rPh sb="32" eb="34">
      <t>ウワマワ</t>
    </rPh>
    <rPh sb="39" eb="41">
      <t>ヘイセイ</t>
    </rPh>
    <rPh sb="43" eb="47">
      <t>ネンドイコウ</t>
    </rPh>
    <rPh sb="47" eb="49">
      <t>ルイセキ</t>
    </rPh>
    <rPh sb="49" eb="52">
      <t>ケッソンキン</t>
    </rPh>
    <rPh sb="53" eb="55">
      <t>カイショウ</t>
    </rPh>
    <rPh sb="65" eb="67">
      <t>ケイジョウ</t>
    </rPh>
    <rPh sb="67" eb="69">
      <t>シュウエキ</t>
    </rPh>
    <rPh sb="70" eb="71">
      <t>ナカ</t>
    </rPh>
    <rPh sb="72" eb="74">
      <t>イッパン</t>
    </rPh>
    <rPh sb="74" eb="76">
      <t>カイケイ</t>
    </rPh>
    <rPh sb="79" eb="82">
      <t>ホジョキン</t>
    </rPh>
    <rPh sb="83" eb="84">
      <t>フク</t>
    </rPh>
    <rPh sb="93" eb="95">
      <t>ケイヒ</t>
    </rPh>
    <rPh sb="95" eb="97">
      <t>カイシュウ</t>
    </rPh>
    <rPh sb="97" eb="98">
      <t>リツ</t>
    </rPh>
    <rPh sb="99" eb="101">
      <t>ルイジ</t>
    </rPh>
    <rPh sb="101" eb="103">
      <t>ダンタイ</t>
    </rPh>
    <rPh sb="104" eb="107">
      <t>ヘイキンチ</t>
    </rPh>
    <rPh sb="109" eb="110">
      <t>ヒク</t>
    </rPh>
    <rPh sb="114" eb="116">
      <t>カンアン</t>
    </rPh>
    <rPh sb="118" eb="120">
      <t>テキセイ</t>
    </rPh>
    <rPh sb="121" eb="124">
      <t>シヨウリョウ</t>
    </rPh>
    <rPh sb="125" eb="127">
      <t>カクホ</t>
    </rPh>
    <rPh sb="128" eb="130">
      <t>ケイヒ</t>
    </rPh>
    <rPh sb="131" eb="133">
      <t>サクゲン</t>
    </rPh>
    <rPh sb="134" eb="135">
      <t>ハカ</t>
    </rPh>
    <rPh sb="139" eb="141">
      <t>ヒツヨウ</t>
    </rPh>
    <rPh sb="142" eb="143">
      <t>カンガ</t>
    </rPh>
    <rPh sb="150" eb="153">
      <t>ロウキュウカ</t>
    </rPh>
    <rPh sb="154" eb="156">
      <t>ジョウキョウ</t>
    </rPh>
    <rPh sb="158" eb="160">
      <t>コンゴ</t>
    </rPh>
    <rPh sb="161" eb="163">
      <t>シセツ</t>
    </rPh>
    <rPh sb="164" eb="166">
      <t>コウシン</t>
    </rPh>
    <rPh sb="167" eb="170">
      <t>シュウチュウテキ</t>
    </rPh>
    <rPh sb="171" eb="173">
      <t>ジッシ</t>
    </rPh>
    <rPh sb="179" eb="181">
      <t>ヨソウ</t>
    </rPh>
    <rPh sb="187" eb="189">
      <t>ケイエイ</t>
    </rPh>
    <rPh sb="189" eb="191">
      <t>ジョウキョウ</t>
    </rPh>
    <rPh sb="192" eb="194">
      <t>テキセツ</t>
    </rPh>
    <rPh sb="195" eb="197">
      <t>ハアク</t>
    </rPh>
    <rPh sb="201" eb="203">
      <t>トウシ</t>
    </rPh>
    <rPh sb="203" eb="205">
      <t>ザイゲン</t>
    </rPh>
    <rPh sb="206" eb="208">
      <t>カクホ</t>
    </rPh>
    <rPh sb="209" eb="210">
      <t>オコナ</t>
    </rPh>
    <rPh sb="211" eb="2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</si>
</sst>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324416"/>
        <c:axId val="321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0.11</c:v>
                </c:pt>
                <c:pt idx="3">
                  <c:v>0.22</c:v>
                </c:pt>
                <c:pt idx="4">
                  <c:v>0.13</c:v>
                </c:pt>
              </c:numCache>
            </c:numRef>
          </c:val>
          <c:smooth val="0"/>
        </c:ser>
        <c:dLbls>
          <c:showLegendKey val="0"/>
          <c:showVal val="0"/>
          <c:showCatName val="0"/>
          <c:showSerName val="0"/>
          <c:showPercent val="0"/>
          <c:showBubbleSize val="0"/>
        </c:dLbls>
        <c:marker val="1"/>
        <c:smooth val="0"/>
        <c:axId val="31324416"/>
        <c:axId val="32129408"/>
      </c:lineChart>
      <c:dateAx>
        <c:axId val="31324416"/>
        <c:scaling>
          <c:orientation val="minMax"/>
        </c:scaling>
        <c:delete val="1"/>
        <c:axPos val="b"/>
        <c:numFmt formatCode="ge" sourceLinked="1"/>
        <c:majorTickMark val="none"/>
        <c:minorTickMark val="none"/>
        <c:tickLblPos val="none"/>
        <c:crossAx val="32129408"/>
        <c:crosses val="autoZero"/>
        <c:auto val="1"/>
        <c:lblOffset val="100"/>
        <c:baseTimeUnit val="years"/>
      </c:dateAx>
      <c:valAx>
        <c:axId val="321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447104"/>
        <c:axId val="324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67.61</c:v>
                </c:pt>
                <c:pt idx="3">
                  <c:v>64.81</c:v>
                </c:pt>
                <c:pt idx="4">
                  <c:v>64.81</c:v>
                </c:pt>
              </c:numCache>
            </c:numRef>
          </c:val>
          <c:smooth val="0"/>
        </c:ser>
        <c:dLbls>
          <c:showLegendKey val="0"/>
          <c:showVal val="0"/>
          <c:showCatName val="0"/>
          <c:showSerName val="0"/>
          <c:showPercent val="0"/>
          <c:showBubbleSize val="0"/>
        </c:dLbls>
        <c:marker val="1"/>
        <c:smooth val="0"/>
        <c:axId val="32447104"/>
        <c:axId val="32473856"/>
      </c:lineChart>
      <c:dateAx>
        <c:axId val="32447104"/>
        <c:scaling>
          <c:orientation val="minMax"/>
        </c:scaling>
        <c:delete val="1"/>
        <c:axPos val="b"/>
        <c:numFmt formatCode="ge" sourceLinked="1"/>
        <c:majorTickMark val="none"/>
        <c:minorTickMark val="none"/>
        <c:tickLblPos val="none"/>
        <c:crossAx val="32473856"/>
        <c:crosses val="autoZero"/>
        <c:auto val="1"/>
        <c:lblOffset val="100"/>
        <c:baseTimeUnit val="years"/>
      </c:dateAx>
      <c:valAx>
        <c:axId val="324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96.48</c:v>
                </c:pt>
                <c:pt idx="1">
                  <c:v>96.76</c:v>
                </c:pt>
                <c:pt idx="2">
                  <c:v>97.22</c:v>
                </c:pt>
                <c:pt idx="3">
                  <c:v>95.62</c:v>
                </c:pt>
                <c:pt idx="4">
                  <c:v>96.09</c:v>
                </c:pt>
              </c:numCache>
            </c:numRef>
          </c:val>
        </c:ser>
        <c:dLbls>
          <c:showLegendKey val="0"/>
          <c:showVal val="0"/>
          <c:showCatName val="0"/>
          <c:showSerName val="0"/>
          <c:showPercent val="0"/>
          <c:showBubbleSize val="0"/>
        </c:dLbls>
        <c:gapWidth val="150"/>
        <c:axId val="32512256"/>
        <c:axId val="325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95.64</c:v>
                </c:pt>
                <c:pt idx="2">
                  <c:v>96.64</c:v>
                </c:pt>
                <c:pt idx="3">
                  <c:v>96.76</c:v>
                </c:pt>
                <c:pt idx="4">
                  <c:v>96.89</c:v>
                </c:pt>
              </c:numCache>
            </c:numRef>
          </c:val>
          <c:smooth val="0"/>
        </c:ser>
        <c:dLbls>
          <c:showLegendKey val="0"/>
          <c:showVal val="0"/>
          <c:showCatName val="0"/>
          <c:showSerName val="0"/>
          <c:showPercent val="0"/>
          <c:showBubbleSize val="0"/>
        </c:dLbls>
        <c:marker val="1"/>
        <c:smooth val="0"/>
        <c:axId val="32512256"/>
        <c:axId val="32514432"/>
      </c:lineChart>
      <c:dateAx>
        <c:axId val="32512256"/>
        <c:scaling>
          <c:orientation val="minMax"/>
        </c:scaling>
        <c:delete val="1"/>
        <c:axPos val="b"/>
        <c:numFmt formatCode="ge" sourceLinked="1"/>
        <c:majorTickMark val="none"/>
        <c:minorTickMark val="none"/>
        <c:tickLblPos val="none"/>
        <c:crossAx val="32514432"/>
        <c:crosses val="autoZero"/>
        <c:auto val="1"/>
        <c:lblOffset val="100"/>
        <c:baseTimeUnit val="years"/>
      </c:dateAx>
      <c:valAx>
        <c:axId val="325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105.78</c:v>
                </c:pt>
                <c:pt idx="1">
                  <c:v>99.6</c:v>
                </c:pt>
                <c:pt idx="2">
                  <c:v>94.91</c:v>
                </c:pt>
                <c:pt idx="3">
                  <c:v>110.62</c:v>
                </c:pt>
                <c:pt idx="4">
                  <c:v>117.63</c:v>
                </c:pt>
              </c:numCache>
            </c:numRef>
          </c:val>
        </c:ser>
        <c:dLbls>
          <c:showLegendKey val="0"/>
          <c:showVal val="0"/>
          <c:showCatName val="0"/>
          <c:showSerName val="0"/>
          <c:showPercent val="0"/>
          <c:showBubbleSize val="0"/>
        </c:dLbls>
        <c:gapWidth val="150"/>
        <c:axId val="32155520"/>
        <c:axId val="321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96.55</c:v>
                </c:pt>
                <c:pt idx="1">
                  <c:v>94.24</c:v>
                </c:pt>
                <c:pt idx="2">
                  <c:v>108.14</c:v>
                </c:pt>
                <c:pt idx="3">
                  <c:v>108.72</c:v>
                </c:pt>
                <c:pt idx="4">
                  <c:v>110.25</c:v>
                </c:pt>
              </c:numCache>
            </c:numRef>
          </c:val>
          <c:smooth val="0"/>
        </c:ser>
        <c:dLbls>
          <c:showLegendKey val="0"/>
          <c:showVal val="0"/>
          <c:showCatName val="0"/>
          <c:showSerName val="0"/>
          <c:showPercent val="0"/>
          <c:showBubbleSize val="0"/>
        </c:dLbls>
        <c:marker val="1"/>
        <c:smooth val="0"/>
        <c:axId val="32155520"/>
        <c:axId val="32165888"/>
      </c:lineChart>
      <c:dateAx>
        <c:axId val="32155520"/>
        <c:scaling>
          <c:orientation val="minMax"/>
        </c:scaling>
        <c:delete val="1"/>
        <c:axPos val="b"/>
        <c:numFmt formatCode="ge" sourceLinked="1"/>
        <c:majorTickMark val="none"/>
        <c:minorTickMark val="none"/>
        <c:tickLblPos val="none"/>
        <c:crossAx val="32165888"/>
        <c:crosses val="autoZero"/>
        <c:auto val="1"/>
        <c:lblOffset val="100"/>
        <c:baseTimeUnit val="years"/>
      </c:dateAx>
      <c:valAx>
        <c:axId val="32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32.97</c:v>
                </c:pt>
                <c:pt idx="1">
                  <c:v>34.659999999999997</c:v>
                </c:pt>
                <c:pt idx="2">
                  <c:v>35.76</c:v>
                </c:pt>
                <c:pt idx="3">
                  <c:v>42.75</c:v>
                </c:pt>
                <c:pt idx="4">
                  <c:v>42.71</c:v>
                </c:pt>
              </c:numCache>
            </c:numRef>
          </c:val>
        </c:ser>
        <c:dLbls>
          <c:showLegendKey val="0"/>
          <c:showVal val="0"/>
          <c:showCatName val="0"/>
          <c:showSerName val="0"/>
          <c:showPercent val="0"/>
          <c:showBubbleSize val="0"/>
        </c:dLbls>
        <c:gapWidth val="150"/>
        <c:axId val="32003584"/>
        <c:axId val="320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17.47</c:v>
                </c:pt>
                <c:pt idx="1">
                  <c:v>18.850000000000001</c:v>
                </c:pt>
                <c:pt idx="2">
                  <c:v>14.06</c:v>
                </c:pt>
                <c:pt idx="3">
                  <c:v>23.27</c:v>
                </c:pt>
                <c:pt idx="4">
                  <c:v>25.8</c:v>
                </c:pt>
              </c:numCache>
            </c:numRef>
          </c:val>
          <c:smooth val="0"/>
        </c:ser>
        <c:dLbls>
          <c:showLegendKey val="0"/>
          <c:showVal val="0"/>
          <c:showCatName val="0"/>
          <c:showSerName val="0"/>
          <c:showPercent val="0"/>
          <c:showBubbleSize val="0"/>
        </c:dLbls>
        <c:marker val="1"/>
        <c:smooth val="0"/>
        <c:axId val="32003584"/>
        <c:axId val="32005504"/>
      </c:lineChart>
      <c:dateAx>
        <c:axId val="32003584"/>
        <c:scaling>
          <c:orientation val="minMax"/>
        </c:scaling>
        <c:delete val="1"/>
        <c:axPos val="b"/>
        <c:numFmt formatCode="ge" sourceLinked="1"/>
        <c:majorTickMark val="none"/>
        <c:minorTickMark val="none"/>
        <c:tickLblPos val="none"/>
        <c:crossAx val="32005504"/>
        <c:crosses val="autoZero"/>
        <c:auto val="1"/>
        <c:lblOffset val="100"/>
        <c:baseTimeUnit val="years"/>
      </c:dateAx>
      <c:valAx>
        <c:axId val="320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35968"/>
        <c:axId val="320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2.4500000000000002</c:v>
                </c:pt>
                <c:pt idx="2">
                  <c:v>2.34</c:v>
                </c:pt>
                <c:pt idx="3">
                  <c:v>2.75</c:v>
                </c:pt>
                <c:pt idx="4">
                  <c:v>3.39</c:v>
                </c:pt>
              </c:numCache>
            </c:numRef>
          </c:val>
          <c:smooth val="0"/>
        </c:ser>
        <c:dLbls>
          <c:showLegendKey val="0"/>
          <c:showVal val="0"/>
          <c:showCatName val="0"/>
          <c:showSerName val="0"/>
          <c:showPercent val="0"/>
          <c:showBubbleSize val="0"/>
        </c:dLbls>
        <c:marker val="1"/>
        <c:smooth val="0"/>
        <c:axId val="32035968"/>
        <c:axId val="32037888"/>
      </c:lineChart>
      <c:dateAx>
        <c:axId val="32035968"/>
        <c:scaling>
          <c:orientation val="minMax"/>
        </c:scaling>
        <c:delete val="1"/>
        <c:axPos val="b"/>
        <c:numFmt formatCode="ge" sourceLinked="1"/>
        <c:majorTickMark val="none"/>
        <c:minorTickMark val="none"/>
        <c:tickLblPos val="none"/>
        <c:crossAx val="32037888"/>
        <c:crosses val="autoZero"/>
        <c:auto val="1"/>
        <c:lblOffset val="100"/>
        <c:baseTimeUnit val="years"/>
      </c:dateAx>
      <c:valAx>
        <c:axId val="320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2.14</c:v>
                </c:pt>
                <c:pt idx="1">
                  <c:v>3.04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2221824"/>
        <c:axId val="322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15.64</c:v>
                </c:pt>
                <c:pt idx="1">
                  <c:v>23.38</c:v>
                </c:pt>
                <c:pt idx="2" formatCode="#,##0.00;&quot;△&quot;#,##0.00">
                  <c:v>0</c:v>
                </c:pt>
                <c:pt idx="3" formatCode="#,##0.00;&quot;△&quot;#,##0.00">
                  <c:v>0</c:v>
                </c:pt>
                <c:pt idx="4">
                  <c:v>0.6</c:v>
                </c:pt>
              </c:numCache>
            </c:numRef>
          </c:val>
          <c:smooth val="0"/>
        </c:ser>
        <c:dLbls>
          <c:showLegendKey val="0"/>
          <c:showVal val="0"/>
          <c:showCatName val="0"/>
          <c:showSerName val="0"/>
          <c:showPercent val="0"/>
          <c:showBubbleSize val="0"/>
        </c:dLbls>
        <c:marker val="1"/>
        <c:smooth val="0"/>
        <c:axId val="32221824"/>
        <c:axId val="32228096"/>
      </c:lineChart>
      <c:dateAx>
        <c:axId val="32221824"/>
        <c:scaling>
          <c:orientation val="minMax"/>
        </c:scaling>
        <c:delete val="1"/>
        <c:axPos val="b"/>
        <c:numFmt formatCode="ge" sourceLinked="1"/>
        <c:majorTickMark val="none"/>
        <c:minorTickMark val="none"/>
        <c:tickLblPos val="none"/>
        <c:crossAx val="32228096"/>
        <c:crosses val="autoZero"/>
        <c:auto val="1"/>
        <c:lblOffset val="100"/>
        <c:baseTimeUnit val="years"/>
      </c:dateAx>
      <c:valAx>
        <c:axId val="322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332.14</c:v>
                </c:pt>
                <c:pt idx="1">
                  <c:v>328.99</c:v>
                </c:pt>
                <c:pt idx="2">
                  <c:v>275.63</c:v>
                </c:pt>
                <c:pt idx="3">
                  <c:v>70.48</c:v>
                </c:pt>
                <c:pt idx="4">
                  <c:v>79.33</c:v>
                </c:pt>
              </c:numCache>
            </c:numRef>
          </c:val>
        </c:ser>
        <c:dLbls>
          <c:showLegendKey val="0"/>
          <c:showVal val="0"/>
          <c:showCatName val="0"/>
          <c:showSerName val="0"/>
          <c:showPercent val="0"/>
          <c:showBubbleSize val="0"/>
        </c:dLbls>
        <c:gapWidth val="150"/>
        <c:axId val="32262784"/>
        <c:axId val="322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191.72</c:v>
                </c:pt>
                <c:pt idx="1">
                  <c:v>207.93</c:v>
                </c:pt>
                <c:pt idx="2">
                  <c:v>129.52000000000001</c:v>
                </c:pt>
                <c:pt idx="3">
                  <c:v>61</c:v>
                </c:pt>
                <c:pt idx="4">
                  <c:v>65.17</c:v>
                </c:pt>
              </c:numCache>
            </c:numRef>
          </c:val>
          <c:smooth val="0"/>
        </c:ser>
        <c:dLbls>
          <c:showLegendKey val="0"/>
          <c:showVal val="0"/>
          <c:showCatName val="0"/>
          <c:showSerName val="0"/>
          <c:showPercent val="0"/>
          <c:showBubbleSize val="0"/>
        </c:dLbls>
        <c:marker val="1"/>
        <c:smooth val="0"/>
        <c:axId val="32262784"/>
        <c:axId val="32269056"/>
      </c:lineChart>
      <c:dateAx>
        <c:axId val="32262784"/>
        <c:scaling>
          <c:orientation val="minMax"/>
        </c:scaling>
        <c:delete val="1"/>
        <c:axPos val="b"/>
        <c:numFmt formatCode="ge" sourceLinked="1"/>
        <c:majorTickMark val="none"/>
        <c:minorTickMark val="none"/>
        <c:tickLblPos val="none"/>
        <c:crossAx val="32269056"/>
        <c:crosses val="autoZero"/>
        <c:auto val="1"/>
        <c:lblOffset val="100"/>
        <c:baseTimeUnit val="years"/>
      </c:dateAx>
      <c:valAx>
        <c:axId val="322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747.92</c:v>
                </c:pt>
                <c:pt idx="1">
                  <c:v>689.56</c:v>
                </c:pt>
                <c:pt idx="2">
                  <c:v>658.41</c:v>
                </c:pt>
                <c:pt idx="3">
                  <c:v>617.15</c:v>
                </c:pt>
                <c:pt idx="4">
                  <c:v>554.53</c:v>
                </c:pt>
              </c:numCache>
            </c:numRef>
          </c:val>
        </c:ser>
        <c:dLbls>
          <c:showLegendKey val="0"/>
          <c:showVal val="0"/>
          <c:showCatName val="0"/>
          <c:showSerName val="0"/>
          <c:showPercent val="0"/>
          <c:showBubbleSize val="0"/>
        </c:dLbls>
        <c:gapWidth val="150"/>
        <c:axId val="32282880"/>
        <c:axId val="323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769.11</c:v>
                </c:pt>
                <c:pt idx="1">
                  <c:v>738.56</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32282880"/>
        <c:axId val="32305536"/>
      </c:lineChart>
      <c:dateAx>
        <c:axId val="32282880"/>
        <c:scaling>
          <c:orientation val="minMax"/>
        </c:scaling>
        <c:delete val="1"/>
        <c:axPos val="b"/>
        <c:numFmt formatCode="ge" sourceLinked="1"/>
        <c:majorTickMark val="none"/>
        <c:minorTickMark val="none"/>
        <c:tickLblPos val="none"/>
        <c:crossAx val="32305536"/>
        <c:crosses val="autoZero"/>
        <c:auto val="1"/>
        <c:lblOffset val="100"/>
        <c:baseTimeUnit val="years"/>
      </c:dateAx>
      <c:valAx>
        <c:axId val="323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74.099999999999994</c:v>
                </c:pt>
                <c:pt idx="1">
                  <c:v>74.5</c:v>
                </c:pt>
                <c:pt idx="2">
                  <c:v>75.790000000000006</c:v>
                </c:pt>
                <c:pt idx="3">
                  <c:v>74.459999999999994</c:v>
                </c:pt>
                <c:pt idx="4">
                  <c:v>78.67</c:v>
                </c:pt>
              </c:numCache>
            </c:numRef>
          </c:val>
        </c:ser>
        <c:dLbls>
          <c:showLegendKey val="0"/>
          <c:showVal val="0"/>
          <c:showCatName val="0"/>
          <c:showSerName val="0"/>
          <c:showPercent val="0"/>
          <c:showBubbleSize val="0"/>
        </c:dLbls>
        <c:gapWidth val="150"/>
        <c:axId val="32342016"/>
        <c:axId val="323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82.29</c:v>
                </c:pt>
                <c:pt idx="1">
                  <c:v>83.21</c:v>
                </c:pt>
                <c:pt idx="2">
                  <c:v>88.39</c:v>
                </c:pt>
                <c:pt idx="3">
                  <c:v>85.64</c:v>
                </c:pt>
                <c:pt idx="4">
                  <c:v>94.3</c:v>
                </c:pt>
              </c:numCache>
            </c:numRef>
          </c:val>
          <c:smooth val="0"/>
        </c:ser>
        <c:dLbls>
          <c:showLegendKey val="0"/>
          <c:showVal val="0"/>
          <c:showCatName val="0"/>
          <c:showSerName val="0"/>
          <c:showPercent val="0"/>
          <c:showBubbleSize val="0"/>
        </c:dLbls>
        <c:marker val="1"/>
        <c:smooth val="0"/>
        <c:axId val="32342016"/>
        <c:axId val="32343936"/>
      </c:lineChart>
      <c:dateAx>
        <c:axId val="32342016"/>
        <c:scaling>
          <c:orientation val="minMax"/>
        </c:scaling>
        <c:delete val="1"/>
        <c:axPos val="b"/>
        <c:numFmt formatCode="ge" sourceLinked="1"/>
        <c:majorTickMark val="none"/>
        <c:minorTickMark val="none"/>
        <c:tickLblPos val="none"/>
        <c:crossAx val="32343936"/>
        <c:crosses val="autoZero"/>
        <c:auto val="1"/>
        <c:lblOffset val="100"/>
        <c:baseTimeUnit val="years"/>
      </c:dateAx>
      <c:valAx>
        <c:axId val="323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118.54</c:v>
                </c:pt>
                <c:pt idx="1">
                  <c:v>118.06</c:v>
                </c:pt>
                <c:pt idx="2">
                  <c:v>115.58</c:v>
                </c:pt>
                <c:pt idx="3">
                  <c:v>117.58</c:v>
                </c:pt>
                <c:pt idx="4">
                  <c:v>113.41</c:v>
                </c:pt>
              </c:numCache>
            </c:numRef>
          </c:val>
        </c:ser>
        <c:dLbls>
          <c:showLegendKey val="0"/>
          <c:showVal val="0"/>
          <c:showCatName val="0"/>
          <c:showSerName val="0"/>
          <c:showPercent val="0"/>
          <c:showBubbleSize val="0"/>
        </c:dLbls>
        <c:gapWidth val="150"/>
        <c:axId val="32361472"/>
        <c:axId val="32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121.96</c:v>
                </c:pt>
                <c:pt idx="1">
                  <c:v>120.92</c:v>
                </c:pt>
                <c:pt idx="2">
                  <c:v>128.96</c:v>
                </c:pt>
                <c:pt idx="3">
                  <c:v>133</c:v>
                </c:pt>
                <c:pt idx="4">
                  <c:v>120.18</c:v>
                </c:pt>
              </c:numCache>
            </c:numRef>
          </c:val>
          <c:smooth val="0"/>
        </c:ser>
        <c:dLbls>
          <c:showLegendKey val="0"/>
          <c:showVal val="0"/>
          <c:showCatName val="0"/>
          <c:showSerName val="0"/>
          <c:showPercent val="0"/>
          <c:showBubbleSize val="0"/>
        </c:dLbls>
        <c:marker val="1"/>
        <c:smooth val="0"/>
        <c:axId val="32361472"/>
        <c:axId val="32363648"/>
      </c:lineChart>
      <c:dateAx>
        <c:axId val="32361472"/>
        <c:scaling>
          <c:orientation val="minMax"/>
        </c:scaling>
        <c:delete val="1"/>
        <c:axPos val="b"/>
        <c:numFmt formatCode="ge" sourceLinked="1"/>
        <c:majorTickMark val="none"/>
        <c:minorTickMark val="none"/>
        <c:tickLblPos val="none"/>
        <c:crossAx val="32363648"/>
        <c:crosses val="autoZero"/>
        <c:auto val="1"/>
        <c:lblOffset val="100"/>
        <c:baseTimeUnit val="years"/>
      </c:dateAx>
      <c:valAx>
        <c:axId val="32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富士見市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110045</v>
      </c>
      <c r="AM8" s="47"/>
      <c r="AN8" s="47"/>
      <c r="AO8" s="47"/>
      <c r="AP8" s="47"/>
      <c r="AQ8" s="47"/>
      <c r="AR8" s="47"/>
      <c r="AS8" s="47"/>
      <c r="AT8" s="43">
        <f>データ!S6</f>
        <v>19.77</v>
      </c>
      <c r="AU8" s="43"/>
      <c r="AV8" s="43"/>
      <c r="AW8" s="43"/>
      <c r="AX8" s="43"/>
      <c r="AY8" s="43"/>
      <c r="AZ8" s="43"/>
      <c r="BA8" s="43"/>
      <c r="BB8" s="43">
        <f>データ!T6</f>
        <v>5566.26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68.08</v>
      </c>
      <c r="J10" s="43"/>
      <c r="K10" s="43"/>
      <c r="L10" s="43"/>
      <c r="M10" s="43"/>
      <c r="N10" s="43"/>
      <c r="O10" s="43"/>
      <c r="P10" s="43">
        <f>データ!O6</f>
        <v>94.89</v>
      </c>
      <c r="Q10" s="43"/>
      <c r="R10" s="43"/>
      <c r="S10" s="43"/>
      <c r="T10" s="43"/>
      <c r="U10" s="43"/>
      <c r="V10" s="43"/>
      <c r="W10" s="43">
        <f>データ!P6</f>
        <v>85.34</v>
      </c>
      <c r="X10" s="43"/>
      <c r="Y10" s="43"/>
      <c r="Z10" s="43"/>
      <c r="AA10" s="43"/>
      <c r="AB10" s="43"/>
      <c r="AC10" s="43"/>
      <c r="AD10" s="47">
        <f>データ!Q6</f>
        <v>1620</v>
      </c>
      <c r="AE10" s="47"/>
      <c r="AF10" s="47"/>
      <c r="AG10" s="47"/>
      <c r="AH10" s="47"/>
      <c r="AI10" s="47"/>
      <c r="AJ10" s="47"/>
      <c r="AK10" s="2"/>
      <c r="AL10" s="47">
        <f>データ!U6</f>
        <v>104547</v>
      </c>
      <c r="AM10" s="47"/>
      <c r="AN10" s="47"/>
      <c r="AO10" s="47"/>
      <c r="AP10" s="47"/>
      <c r="AQ10" s="47"/>
      <c r="AR10" s="47"/>
      <c r="AS10" s="47"/>
      <c r="AT10" s="43">
        <f>データ!V6</f>
        <v>8.35</v>
      </c>
      <c r="AU10" s="43"/>
      <c r="AV10" s="43"/>
      <c r="AW10" s="43"/>
      <c r="AX10" s="43"/>
      <c r="AY10" s="43"/>
      <c r="AZ10" s="43"/>
      <c r="BA10" s="43"/>
      <c r="BB10" s="43">
        <f>データ!W6</f>
        <v>12520.6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112356</v>
      </c>
      <c r="D6" s="31">
        <f t="shared" si="3"/>
        <v>46</v>
      </c>
      <c r="E6" s="31">
        <f t="shared" si="3"/>
        <v>17</v>
      </c>
      <c r="F6" s="31">
        <f t="shared" si="3"/>
        <v>1</v>
      </c>
      <c r="G6" s="31">
        <f t="shared" si="3"/>
        <v>0</v>
      </c>
      <c r="H6" s="31" t="str">
        <f t="shared" si="3"/>
        <v>埼玉県　富士見市</v>
      </c>
      <c r="I6" s="31" t="str">
        <f t="shared" si="3"/>
        <v>法適用</v>
      </c>
      <c r="J6" s="31" t="str">
        <f t="shared" si="3"/>
        <v>下水道事業</v>
      </c>
      <c r="K6" s="31" t="str">
        <f t="shared" si="3"/>
        <v>公共下水道</v>
      </c>
      <c r="L6" s="31" t="str">
        <f t="shared" si="3"/>
        <v>Aa</v>
      </c>
      <c r="M6" s="32" t="str">
        <f t="shared" si="3"/>
        <v>-</v>
      </c>
      <c r="N6" s="32">
        <f t="shared" si="3"/>
        <v>68.08</v>
      </c>
      <c r="O6" s="32">
        <f t="shared" si="3"/>
        <v>94.89</v>
      </c>
      <c r="P6" s="32">
        <f t="shared" si="3"/>
        <v>85.34</v>
      </c>
      <c r="Q6" s="32">
        <f t="shared" si="3"/>
        <v>1620</v>
      </c>
      <c r="R6" s="32">
        <f t="shared" si="3"/>
        <v>110045</v>
      </c>
      <c r="S6" s="32">
        <f t="shared" si="3"/>
        <v>19.77</v>
      </c>
      <c r="T6" s="32">
        <f t="shared" si="3"/>
        <v>5566.26</v>
      </c>
      <c r="U6" s="32">
        <f t="shared" si="3"/>
        <v>104547</v>
      </c>
      <c r="V6" s="32">
        <f t="shared" si="3"/>
        <v>8.35</v>
      </c>
      <c r="W6" s="32">
        <f t="shared" si="3"/>
        <v>12520.6</v>
      </c>
      <c r="X6" s="33">
        <f>IF(X7="",NA(),X7)</f>
        <v>105.78</v>
      </c>
      <c r="Y6" s="33">
        <f t="shared" ref="Y6:AG6" si="4">IF(Y7="",NA(),Y7)</f>
        <v>99.6</v>
      </c>
      <c r="Z6" s="33">
        <f t="shared" si="4"/>
        <v>94.91</v>
      </c>
      <c r="AA6" s="33">
        <f t="shared" si="4"/>
        <v>110.62</v>
      </c>
      <c r="AB6" s="33">
        <f t="shared" si="4"/>
        <v>117.63</v>
      </c>
      <c r="AC6" s="33">
        <f t="shared" si="4"/>
        <v>96.55</v>
      </c>
      <c r="AD6" s="33">
        <f t="shared" si="4"/>
        <v>94.24</v>
      </c>
      <c r="AE6" s="33">
        <f t="shared" si="4"/>
        <v>108.14</v>
      </c>
      <c r="AF6" s="33">
        <f t="shared" si="4"/>
        <v>108.72</v>
      </c>
      <c r="AG6" s="33">
        <f t="shared" si="4"/>
        <v>110.25</v>
      </c>
      <c r="AH6" s="32" t="str">
        <f>IF(AH7="","",IF(AH7="-","【-】","【"&amp;SUBSTITUTE(TEXT(AH7,"#,##0.00"),"-","△")&amp;"】"))</f>
        <v>【108.23】</v>
      </c>
      <c r="AI6" s="33">
        <f>IF(AI7="",NA(),AI7)</f>
        <v>2.14</v>
      </c>
      <c r="AJ6" s="33">
        <f t="shared" ref="AJ6:AR6" si="5">IF(AJ7="",NA(),AJ7)</f>
        <v>3.04</v>
      </c>
      <c r="AK6" s="32">
        <f t="shared" si="5"/>
        <v>0</v>
      </c>
      <c r="AL6" s="32">
        <f t="shared" si="5"/>
        <v>0</v>
      </c>
      <c r="AM6" s="32">
        <f t="shared" si="5"/>
        <v>0</v>
      </c>
      <c r="AN6" s="33">
        <f t="shared" si="5"/>
        <v>15.64</v>
      </c>
      <c r="AO6" s="33">
        <f t="shared" si="5"/>
        <v>23.38</v>
      </c>
      <c r="AP6" s="32">
        <f t="shared" si="5"/>
        <v>0</v>
      </c>
      <c r="AQ6" s="32">
        <f t="shared" si="5"/>
        <v>0</v>
      </c>
      <c r="AR6" s="33">
        <f t="shared" si="5"/>
        <v>0.6</v>
      </c>
      <c r="AS6" s="32" t="str">
        <f>IF(AS7="","",IF(AS7="-","【-】","【"&amp;SUBSTITUTE(TEXT(AS7,"#,##0.00"),"-","△")&amp;"】"))</f>
        <v>【4.45】</v>
      </c>
      <c r="AT6" s="33">
        <f>IF(AT7="",NA(),AT7)</f>
        <v>332.14</v>
      </c>
      <c r="AU6" s="33">
        <f t="shared" ref="AU6:BC6" si="6">IF(AU7="",NA(),AU7)</f>
        <v>328.99</v>
      </c>
      <c r="AV6" s="33">
        <f t="shared" si="6"/>
        <v>275.63</v>
      </c>
      <c r="AW6" s="33">
        <f t="shared" si="6"/>
        <v>70.48</v>
      </c>
      <c r="AX6" s="33">
        <f t="shared" si="6"/>
        <v>79.33</v>
      </c>
      <c r="AY6" s="33">
        <f t="shared" si="6"/>
        <v>191.72</v>
      </c>
      <c r="AZ6" s="33">
        <f t="shared" si="6"/>
        <v>207.93</v>
      </c>
      <c r="BA6" s="33">
        <f t="shared" si="6"/>
        <v>129.52000000000001</v>
      </c>
      <c r="BB6" s="33">
        <f t="shared" si="6"/>
        <v>61</v>
      </c>
      <c r="BC6" s="33">
        <f t="shared" si="6"/>
        <v>65.17</v>
      </c>
      <c r="BD6" s="32" t="str">
        <f>IF(BD7="","",IF(BD7="-","【-】","【"&amp;SUBSTITUTE(TEXT(BD7,"#,##0.00"),"-","△")&amp;"】"))</f>
        <v>【57.41】</v>
      </c>
      <c r="BE6" s="33">
        <f>IF(BE7="",NA(),BE7)</f>
        <v>747.92</v>
      </c>
      <c r="BF6" s="33">
        <f t="shared" ref="BF6:BN6" si="7">IF(BF7="",NA(),BF7)</f>
        <v>689.56</v>
      </c>
      <c r="BG6" s="33">
        <f t="shared" si="7"/>
        <v>658.41</v>
      </c>
      <c r="BH6" s="33">
        <f t="shared" si="7"/>
        <v>617.15</v>
      </c>
      <c r="BI6" s="33">
        <f t="shared" si="7"/>
        <v>554.53</v>
      </c>
      <c r="BJ6" s="33">
        <f t="shared" si="7"/>
        <v>769.11</v>
      </c>
      <c r="BK6" s="33">
        <f t="shared" si="7"/>
        <v>738.56</v>
      </c>
      <c r="BL6" s="33">
        <f t="shared" si="7"/>
        <v>685.64</v>
      </c>
      <c r="BM6" s="33">
        <f t="shared" si="7"/>
        <v>665.11</v>
      </c>
      <c r="BN6" s="33">
        <f t="shared" si="7"/>
        <v>642.57000000000005</v>
      </c>
      <c r="BO6" s="32" t="str">
        <f>IF(BO7="","",IF(BO7="-","【-】","【"&amp;SUBSTITUTE(TEXT(BO7,"#,##0.00"),"-","△")&amp;"】"))</f>
        <v>【763.62】</v>
      </c>
      <c r="BP6" s="33">
        <f>IF(BP7="",NA(),BP7)</f>
        <v>74.099999999999994</v>
      </c>
      <c r="BQ6" s="33">
        <f t="shared" ref="BQ6:BY6" si="8">IF(BQ7="",NA(),BQ7)</f>
        <v>74.5</v>
      </c>
      <c r="BR6" s="33">
        <f t="shared" si="8"/>
        <v>75.790000000000006</v>
      </c>
      <c r="BS6" s="33">
        <f t="shared" si="8"/>
        <v>74.459999999999994</v>
      </c>
      <c r="BT6" s="33">
        <f t="shared" si="8"/>
        <v>78.67</v>
      </c>
      <c r="BU6" s="33">
        <f t="shared" si="8"/>
        <v>82.29</v>
      </c>
      <c r="BV6" s="33">
        <f t="shared" si="8"/>
        <v>83.21</v>
      </c>
      <c r="BW6" s="33">
        <f t="shared" si="8"/>
        <v>88.39</v>
      </c>
      <c r="BX6" s="33">
        <f t="shared" si="8"/>
        <v>85.64</v>
      </c>
      <c r="BY6" s="33">
        <f t="shared" si="8"/>
        <v>94.3</v>
      </c>
      <c r="BZ6" s="32" t="str">
        <f>IF(BZ7="","",IF(BZ7="-","【-】","【"&amp;SUBSTITUTE(TEXT(BZ7,"#,##0.00"),"-","△")&amp;"】"))</f>
        <v>【98.53】</v>
      </c>
      <c r="CA6" s="33">
        <f>IF(CA7="",NA(),CA7)</f>
        <v>118.54</v>
      </c>
      <c r="CB6" s="33">
        <f t="shared" ref="CB6:CJ6" si="9">IF(CB7="",NA(),CB7)</f>
        <v>118.06</v>
      </c>
      <c r="CC6" s="33">
        <f t="shared" si="9"/>
        <v>115.58</v>
      </c>
      <c r="CD6" s="33">
        <f t="shared" si="9"/>
        <v>117.58</v>
      </c>
      <c r="CE6" s="33">
        <f t="shared" si="9"/>
        <v>113.41</v>
      </c>
      <c r="CF6" s="33">
        <f t="shared" si="9"/>
        <v>121.96</v>
      </c>
      <c r="CG6" s="33">
        <f t="shared" si="9"/>
        <v>120.92</v>
      </c>
      <c r="CH6" s="33">
        <f t="shared" si="9"/>
        <v>128.96</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67.61</v>
      </c>
      <c r="CT6" s="33">
        <f t="shared" si="10"/>
        <v>64.81</v>
      </c>
      <c r="CU6" s="33">
        <f t="shared" si="10"/>
        <v>64.81</v>
      </c>
      <c r="CV6" s="32" t="str">
        <f>IF(CV7="","",IF(CV7="-","【-】","【"&amp;SUBSTITUTE(TEXT(CV7,"#,##0.00"),"-","△")&amp;"】"))</f>
        <v>【60.01】</v>
      </c>
      <c r="CW6" s="33">
        <f>IF(CW7="",NA(),CW7)</f>
        <v>96.48</v>
      </c>
      <c r="CX6" s="33">
        <f t="shared" ref="CX6:DF6" si="11">IF(CX7="",NA(),CX7)</f>
        <v>96.76</v>
      </c>
      <c r="CY6" s="33">
        <f t="shared" si="11"/>
        <v>97.22</v>
      </c>
      <c r="CZ6" s="33">
        <f t="shared" si="11"/>
        <v>95.62</v>
      </c>
      <c r="DA6" s="33">
        <f t="shared" si="11"/>
        <v>96.09</v>
      </c>
      <c r="DB6" s="33">
        <f t="shared" si="11"/>
        <v>95.45</v>
      </c>
      <c r="DC6" s="33">
        <f t="shared" si="11"/>
        <v>95.64</v>
      </c>
      <c r="DD6" s="33">
        <f t="shared" si="11"/>
        <v>96.64</v>
      </c>
      <c r="DE6" s="33">
        <f t="shared" si="11"/>
        <v>96.76</v>
      </c>
      <c r="DF6" s="33">
        <f t="shared" si="11"/>
        <v>96.89</v>
      </c>
      <c r="DG6" s="32" t="str">
        <f>IF(DG7="","",IF(DG7="-","【-】","【"&amp;SUBSTITUTE(TEXT(DG7,"#,##0.00"),"-","△")&amp;"】"))</f>
        <v>【94.73】</v>
      </c>
      <c r="DH6" s="33">
        <f>IF(DH7="",NA(),DH7)</f>
        <v>32.97</v>
      </c>
      <c r="DI6" s="33">
        <f t="shared" ref="DI6:DQ6" si="12">IF(DI7="",NA(),DI7)</f>
        <v>34.659999999999997</v>
      </c>
      <c r="DJ6" s="33">
        <f t="shared" si="12"/>
        <v>35.76</v>
      </c>
      <c r="DK6" s="33">
        <f t="shared" si="12"/>
        <v>42.75</v>
      </c>
      <c r="DL6" s="33">
        <f t="shared" si="12"/>
        <v>42.71</v>
      </c>
      <c r="DM6" s="33">
        <f t="shared" si="12"/>
        <v>17.47</v>
      </c>
      <c r="DN6" s="33">
        <f t="shared" si="12"/>
        <v>18.850000000000001</v>
      </c>
      <c r="DO6" s="33">
        <f t="shared" si="12"/>
        <v>14.06</v>
      </c>
      <c r="DP6" s="33">
        <f t="shared" si="12"/>
        <v>23.27</v>
      </c>
      <c r="DQ6" s="33">
        <f t="shared" si="12"/>
        <v>25.8</v>
      </c>
      <c r="DR6" s="32" t="str">
        <f>IF(DR7="","",IF(DR7="-","【-】","【"&amp;SUBSTITUTE(TEXT(DR7,"#,##0.00"),"-","△")&amp;"】"))</f>
        <v>【36.85】</v>
      </c>
      <c r="DS6" s="32">
        <f>IF(DS7="",NA(),DS7)</f>
        <v>0</v>
      </c>
      <c r="DT6" s="32">
        <f t="shared" ref="DT6:EB6" si="13">IF(DT7="",NA(),DT7)</f>
        <v>0</v>
      </c>
      <c r="DU6" s="32">
        <f t="shared" si="13"/>
        <v>0</v>
      </c>
      <c r="DV6" s="32">
        <f t="shared" si="13"/>
        <v>0</v>
      </c>
      <c r="DW6" s="32">
        <f t="shared" si="13"/>
        <v>0</v>
      </c>
      <c r="DX6" s="33">
        <f t="shared" si="13"/>
        <v>2.2400000000000002</v>
      </c>
      <c r="DY6" s="33">
        <f t="shared" si="13"/>
        <v>2.4500000000000002</v>
      </c>
      <c r="DZ6" s="33">
        <f t="shared" si="13"/>
        <v>2.34</v>
      </c>
      <c r="EA6" s="33">
        <f t="shared" si="13"/>
        <v>2.75</v>
      </c>
      <c r="EB6" s="33">
        <f t="shared" si="13"/>
        <v>3.39</v>
      </c>
      <c r="EC6" s="32" t="str">
        <f>IF(EC7="","",IF(EC7="-","【-】","【"&amp;SUBSTITUTE(TEXT(EC7,"#,##0.00"),"-","△")&amp;"】"))</f>
        <v>【4.56】</v>
      </c>
      <c r="ED6" s="32">
        <f>IF(ED7="",NA(),ED7)</f>
        <v>0</v>
      </c>
      <c r="EE6" s="32">
        <f t="shared" ref="EE6:EM6" si="14">IF(EE7="",NA(),EE7)</f>
        <v>0</v>
      </c>
      <c r="EF6" s="32">
        <f t="shared" si="14"/>
        <v>0</v>
      </c>
      <c r="EG6" s="32">
        <f t="shared" si="14"/>
        <v>0</v>
      </c>
      <c r="EH6" s="32">
        <f t="shared" si="14"/>
        <v>0</v>
      </c>
      <c r="EI6" s="32">
        <f t="shared" si="14"/>
        <v>0</v>
      </c>
      <c r="EJ6" s="33">
        <f t="shared" si="14"/>
        <v>0.08</v>
      </c>
      <c r="EK6" s="33">
        <f t="shared" si="14"/>
        <v>0.11</v>
      </c>
      <c r="EL6" s="33">
        <f t="shared" si="14"/>
        <v>0.22</v>
      </c>
      <c r="EM6" s="33">
        <f t="shared" si="14"/>
        <v>0.13</v>
      </c>
      <c r="EN6" s="32" t="str">
        <f>IF(EN7="","",IF(EN7="-","【-】","【"&amp;SUBSTITUTE(TEXT(EN7,"#,##0.00"),"-","△")&amp;"】"))</f>
        <v>【0.23】</v>
      </c>
    </row>
    <row r="7" spans="1:147" s="34" customFormat="1">
      <c r="A7" s="26"/>
      <c r="B7" s="35">
        <v>2015</v>
      </c>
      <c r="C7" s="35">
        <v>112356</v>
      </c>
      <c r="D7" s="35">
        <v>46</v>
      </c>
      <c r="E7" s="35">
        <v>17</v>
      </c>
      <c r="F7" s="35">
        <v>1</v>
      </c>
      <c r="G7" s="35">
        <v>0</v>
      </c>
      <c r="H7" s="35" t="s">
        <v>96</v>
      </c>
      <c r="I7" s="35" t="s">
        <v>97</v>
      </c>
      <c r="J7" s="35" t="s">
        <v>98</v>
      </c>
      <c r="K7" s="35" t="s">
        <v>99</v>
      </c>
      <c r="L7" s="35" t="s">
        <v>100</v>
      </c>
      <c r="M7" s="36" t="s">
        <v>101</v>
      </c>
      <c r="N7" s="36">
        <v>68.08</v>
      </c>
      <c r="O7" s="36">
        <v>94.89</v>
      </c>
      <c r="P7" s="36">
        <v>85.34</v>
      </c>
      <c r="Q7" s="36">
        <v>1620</v>
      </c>
      <c r="R7" s="36">
        <v>110045</v>
      </c>
      <c r="S7" s="36">
        <v>19.77</v>
      </c>
      <c r="T7" s="36">
        <v>5566.26</v>
      </c>
      <c r="U7" s="36">
        <v>104547</v>
      </c>
      <c r="V7" s="36">
        <v>8.35</v>
      </c>
      <c r="W7" s="36">
        <v>12520.6</v>
      </c>
      <c r="X7" s="36">
        <v>105.78</v>
      </c>
      <c r="Y7" s="36">
        <v>99.6</v>
      </c>
      <c r="Z7" s="36">
        <v>94.91</v>
      </c>
      <c r="AA7" s="36">
        <v>110.62</v>
      </c>
      <c r="AB7" s="36">
        <v>117.63</v>
      </c>
      <c r="AC7" s="36">
        <v>96.55</v>
      </c>
      <c r="AD7" s="36">
        <v>94.24</v>
      </c>
      <c r="AE7" s="36">
        <v>108.14</v>
      </c>
      <c r="AF7" s="36">
        <v>108.72</v>
      </c>
      <c r="AG7" s="36">
        <v>110.25</v>
      </c>
      <c r="AH7" s="36">
        <v>108.23</v>
      </c>
      <c r="AI7" s="36">
        <v>2.14</v>
      </c>
      <c r="AJ7" s="36">
        <v>3.04</v>
      </c>
      <c r="AK7" s="36">
        <v>0</v>
      </c>
      <c r="AL7" s="36">
        <v>0</v>
      </c>
      <c r="AM7" s="36">
        <v>0</v>
      </c>
      <c r="AN7" s="36">
        <v>15.64</v>
      </c>
      <c r="AO7" s="36">
        <v>23.38</v>
      </c>
      <c r="AP7" s="36">
        <v>0</v>
      </c>
      <c r="AQ7" s="36">
        <v>0</v>
      </c>
      <c r="AR7" s="36">
        <v>0.6</v>
      </c>
      <c r="AS7" s="36">
        <v>4.45</v>
      </c>
      <c r="AT7" s="36">
        <v>332.14</v>
      </c>
      <c r="AU7" s="36">
        <v>328.99</v>
      </c>
      <c r="AV7" s="36">
        <v>275.63</v>
      </c>
      <c r="AW7" s="36">
        <v>70.48</v>
      </c>
      <c r="AX7" s="36">
        <v>79.33</v>
      </c>
      <c r="AY7" s="36">
        <v>191.72</v>
      </c>
      <c r="AZ7" s="36">
        <v>207.93</v>
      </c>
      <c r="BA7" s="36">
        <v>129.52000000000001</v>
      </c>
      <c r="BB7" s="36">
        <v>61</v>
      </c>
      <c r="BC7" s="36">
        <v>65.17</v>
      </c>
      <c r="BD7" s="36">
        <v>57.41</v>
      </c>
      <c r="BE7" s="36">
        <v>747.92</v>
      </c>
      <c r="BF7" s="36">
        <v>689.56</v>
      </c>
      <c r="BG7" s="36">
        <v>658.41</v>
      </c>
      <c r="BH7" s="36">
        <v>617.15</v>
      </c>
      <c r="BI7" s="36">
        <v>554.53</v>
      </c>
      <c r="BJ7" s="36">
        <v>769.11</v>
      </c>
      <c r="BK7" s="36">
        <v>738.56</v>
      </c>
      <c r="BL7" s="36">
        <v>685.64</v>
      </c>
      <c r="BM7" s="36">
        <v>665.11</v>
      </c>
      <c r="BN7" s="36">
        <v>642.57000000000005</v>
      </c>
      <c r="BO7" s="36">
        <v>763.62</v>
      </c>
      <c r="BP7" s="36">
        <v>74.099999999999994</v>
      </c>
      <c r="BQ7" s="36">
        <v>74.5</v>
      </c>
      <c r="BR7" s="36">
        <v>75.790000000000006</v>
      </c>
      <c r="BS7" s="36">
        <v>74.459999999999994</v>
      </c>
      <c r="BT7" s="36">
        <v>78.67</v>
      </c>
      <c r="BU7" s="36">
        <v>82.29</v>
      </c>
      <c r="BV7" s="36">
        <v>83.21</v>
      </c>
      <c r="BW7" s="36">
        <v>88.39</v>
      </c>
      <c r="BX7" s="36">
        <v>85.64</v>
      </c>
      <c r="BY7" s="36">
        <v>94.3</v>
      </c>
      <c r="BZ7" s="36">
        <v>98.53</v>
      </c>
      <c r="CA7" s="36">
        <v>118.54</v>
      </c>
      <c r="CB7" s="36">
        <v>118.06</v>
      </c>
      <c r="CC7" s="36">
        <v>115.58</v>
      </c>
      <c r="CD7" s="36">
        <v>117.58</v>
      </c>
      <c r="CE7" s="36">
        <v>113.41</v>
      </c>
      <c r="CF7" s="36">
        <v>121.96</v>
      </c>
      <c r="CG7" s="36">
        <v>120.92</v>
      </c>
      <c r="CH7" s="36">
        <v>128.96</v>
      </c>
      <c r="CI7" s="36">
        <v>133</v>
      </c>
      <c r="CJ7" s="36">
        <v>120.18</v>
      </c>
      <c r="CK7" s="36">
        <v>139.69999999999999</v>
      </c>
      <c r="CL7" s="36" t="s">
        <v>101</v>
      </c>
      <c r="CM7" s="36" t="s">
        <v>101</v>
      </c>
      <c r="CN7" s="36" t="s">
        <v>101</v>
      </c>
      <c r="CO7" s="36" t="s">
        <v>101</v>
      </c>
      <c r="CP7" s="36" t="s">
        <v>101</v>
      </c>
      <c r="CQ7" s="36" t="s">
        <v>101</v>
      </c>
      <c r="CR7" s="36" t="s">
        <v>101</v>
      </c>
      <c r="CS7" s="36">
        <v>67.61</v>
      </c>
      <c r="CT7" s="36">
        <v>64.81</v>
      </c>
      <c r="CU7" s="36">
        <v>64.81</v>
      </c>
      <c r="CV7" s="36">
        <v>60.01</v>
      </c>
      <c r="CW7" s="36">
        <v>96.48</v>
      </c>
      <c r="CX7" s="36">
        <v>96.76</v>
      </c>
      <c r="CY7" s="36">
        <v>97.22</v>
      </c>
      <c r="CZ7" s="36">
        <v>95.62</v>
      </c>
      <c r="DA7" s="36">
        <v>96.09</v>
      </c>
      <c r="DB7" s="36">
        <v>95.45</v>
      </c>
      <c r="DC7" s="36">
        <v>95.64</v>
      </c>
      <c r="DD7" s="36">
        <v>96.64</v>
      </c>
      <c r="DE7" s="36">
        <v>96.76</v>
      </c>
      <c r="DF7" s="36">
        <v>96.89</v>
      </c>
      <c r="DG7" s="36">
        <v>94.73</v>
      </c>
      <c r="DH7" s="36">
        <v>32.97</v>
      </c>
      <c r="DI7" s="36">
        <v>34.659999999999997</v>
      </c>
      <c r="DJ7" s="36">
        <v>35.76</v>
      </c>
      <c r="DK7" s="36">
        <v>42.75</v>
      </c>
      <c r="DL7" s="36">
        <v>42.71</v>
      </c>
      <c r="DM7" s="36">
        <v>17.47</v>
      </c>
      <c r="DN7" s="36">
        <v>18.850000000000001</v>
      </c>
      <c r="DO7" s="36">
        <v>14.06</v>
      </c>
      <c r="DP7" s="36">
        <v>23.27</v>
      </c>
      <c r="DQ7" s="36">
        <v>25.8</v>
      </c>
      <c r="DR7" s="36">
        <v>36.85</v>
      </c>
      <c r="DS7" s="36">
        <v>0</v>
      </c>
      <c r="DT7" s="36">
        <v>0</v>
      </c>
      <c r="DU7" s="36">
        <v>0</v>
      </c>
      <c r="DV7" s="36">
        <v>0</v>
      </c>
      <c r="DW7" s="36">
        <v>0</v>
      </c>
      <c r="DX7" s="36">
        <v>2.2400000000000002</v>
      </c>
      <c r="DY7" s="36">
        <v>2.4500000000000002</v>
      </c>
      <c r="DZ7" s="36">
        <v>2.34</v>
      </c>
      <c r="EA7" s="36">
        <v>2.75</v>
      </c>
      <c r="EB7" s="36">
        <v>3.39</v>
      </c>
      <c r="EC7" s="36">
        <v>4.5599999999999996</v>
      </c>
      <c r="ED7" s="36">
        <v>0</v>
      </c>
      <c r="EE7" s="36">
        <v>0</v>
      </c>
      <c r="EF7" s="36">
        <v>0</v>
      </c>
      <c r="EG7" s="36">
        <v>0</v>
      </c>
      <c r="EH7" s="36">
        <v>0</v>
      </c>
      <c r="EI7" s="36">
        <v>0</v>
      </c>
      <c r="EJ7" s="36">
        <v>0.08</v>
      </c>
      <c r="EK7" s="36">
        <v>0.11</v>
      </c>
      <c r="EL7" s="36">
        <v>0.22</v>
      </c>
      <c r="EM7" s="36">
        <v>0.13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2017-02-13T23:55:46Z</cp:lastPrinted>
  <dcterms:created xsi:type="dcterms:W3CDTF">2017-02-08T02:34:49Z</dcterms:created>
  <dcterms:modified xsi:type="dcterms:W3CDTF">2017-02-20T04:40:36Z</dcterms:modified>
  <cp:category/>
</cp:coreProperties>
</file>