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下水道課\01_庶務経理G\04_経営分析・統計（経営戦略）\経営比較分析表\R6（R5年度分）\04提出\"/>
    </mc:Choice>
  </mc:AlternateContent>
  <workbookProtection workbookAlgorithmName="SHA-512" workbookHashValue="3e1dESM+/kD5+VxrEWy1aRVR8vloM0E8MCDYhkLYehfAiuBfpnNW7Oeon8J58b9DL/QskEEH5RspnVZpooXVWw==" workbookSaltValue="2r/XmB+0w4usxhbPi3gah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AL10" i="4"/>
  <c r="AD10" i="4"/>
  <c r="B10" i="4"/>
  <c r="AD8" i="4"/>
  <c r="I8" i="4"/>
  <c r="B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<sst xmlns="http://schemas.openxmlformats.org/spreadsheetml/2006/main" count="236" uniqueCount="117">
  <si>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</si>
  <si>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</si>
  <si>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</si>
  <si>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</si>
  <si>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</si>
  <si>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</si>
  <si>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</si>
  <si>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</si>
  <si>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</si>
  <si>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</si>
  <si>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</si>
  <si>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</si>
  <si>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</si>
  <si>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</si>
  <si>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</si>
  <si>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</si>
  <si>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</si>
  <si>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</si>
  <si>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</si>
  <si>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</si>
  <si>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</si>
  <si>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</si>
  <si>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</si>
  <si>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</si>
  <si>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</si>
  <si>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</si>
  <si>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</si>
  <si>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</si>
  <si>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</si>
  <si>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</si>
  <si>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</si>
  <si>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</si>
  <si>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</si>
  <si>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</si>
  <si>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</si>
  <si>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</si>
  <si>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</si>
  <si>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</si>
  <si>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</si>
  <si>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</si>
  <si>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</si>
  <si>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</si>
  <si>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</si>
  <si>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</si>
  <si>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</si>
  <si>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</si>
  <si>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</si>
  <si>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</si>
  <si>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</si>
  <si>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</si>
  <si>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</si>
  <si>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</si>
  <si>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</si>
  <si>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</si>
  <si>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</si>
  <si>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</si>
  <si>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</si>
  <si>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</si>
  <si>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</si>
  <si>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</si>
  <si>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</si>
  <si>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</si>
  <si>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</si>
  <si>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</si>
  <si>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</si>
  <si>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</si>
  <si>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</si>
  <si>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</si>
  <si>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</si>
  <si>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</si>
  <si>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</si>
  <si>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</si>
  <si>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</si>
  <si>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</si>
  <si>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</si>
  <si>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</si>
  <si>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</si>
  <si>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</si>
  <si>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</si>
  <si>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</si>
  <si>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</si>
  <si>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</si>
  <si>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</si>
  <si>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</si>
  <si>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</si>
  <si>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</si>
  <si>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</si>
  <si>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</si>
  <si>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</si>
  <si>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</si>
  <si>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</si>
  <si>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</si>
  <si>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</si>
  <si>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</si>
  <si>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</si>
  <si>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</si>
  <si>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</si>
  <si>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</si>
  <si>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</si>
  <si>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</si>
  <si>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</si>
  <si>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</si>
  <si>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</si>
  <si>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</si>
  <si>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</si>
  <si>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</si>
  <si>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</si>
  <si>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</si>
  <si>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</si>
  <si>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</si>
  <si>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</si>
  <si>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</si>
  <si>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</si>
  <si>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</si>
  <si>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当市の経営状況を各指標から総合的に分析をすると、単年度収支で黒字を達成し、経費回収率も100%を超えています。令和5年度は、支払利息の減少傾向が続いていることから経常収益の増加が見られ、各指標は全体的に良好な水準を保っています。
　しかし、近年は台風や集中豪雨等に伴う不明水の発生により汚水処理費が増加することや、中長期的には、人口減少や節水等による収入の低下が懸念されることから、収入の低下や汚水処理費の増加への対策として、令和2年度に当市はストックマネジメント計画および経営戦略を策定しました。
　ストックマネジメント計画においては、今後の改築更新スケジュール策定や投資額を推計しており、令和4年度よりその計画に沿うように更新事業に着手しています。また、経営戦略においては更新事業費だけでなく浸水対策事業費や維持管理費等、増大する支出に対して、収入が均衡するよう、収支計画のシミュレーションと今後の経営方針を定めています。今後は経営戦略に基づき、滞りなく事業を遂行できるよう、経営基盤の強化を図っていきます。</t>
    <rPh sb="63" eb="67">
      <t>シハライリソク</t>
    </rPh>
    <rPh sb="70" eb="72">
      <t>ケイコウ</t>
    </rPh>
    <rPh sb="73" eb="74">
      <t>ツヅ</t>
    </rPh>
    <rPh sb="87" eb="89">
      <t>ゾウカ</t>
    </rPh>
    <rPh sb="90" eb="91">
      <t>ミ</t>
    </rPh>
    <rPh sb="94" eb="95">
      <t>カク</t>
    </rPh>
    <rPh sb="102" eb="104">
      <t>リョウコウ</t>
    </rPh>
    <rPh sb="105" eb="107">
      <t>スイジュン</t>
    </rPh>
    <rPh sb="108" eb="109">
      <t>タモ</t>
    </rPh>
    <rPh sb="158" eb="162">
      <t>チュウチョウキテキ</t>
    </rPh>
    <rPh sb="208" eb="210">
      <t>タイサク</t>
    </rPh>
    <rPh sb="297" eb="299">
      <t>レイワ</t>
    </rPh>
    <rPh sb="300" eb="302">
      <t>ネンド</t>
    </rPh>
    <phoneticPr fontId="4"/>
  </si>
  <si>
    <r>
      <t>①「経常収支比率」
　令和5年度は114.55%となり、単年度収支が黒字であることを示していますが、家庭内使用水量の減少傾向が続いているため、今後は、不明水の削減等により維持管理費を抑制することで、良好な経常収支の維持に努めていきます。</t>
    </r>
    <r>
      <rPr>
        <sz val="9"/>
        <color rgb="FFFF0000"/>
        <rFont val="ＭＳ ゴシック"/>
        <family val="3"/>
        <charset val="128"/>
      </rPr>
      <t xml:space="preserve">
</t>
    </r>
    <r>
      <rPr>
        <sz val="9"/>
        <rFont val="ＭＳ ゴシック"/>
        <family val="3"/>
        <charset val="128"/>
      </rPr>
      <t>②「累積欠損金比率」
　累積欠損金は発生していませんが、長期的に見ると料金収入の減少が予想されるため、不明水の削減等の経費削減につながる努力を続けていく必要があります。</t>
    </r>
    <r>
      <rPr>
        <sz val="9"/>
        <color rgb="FFFF0000"/>
        <rFont val="ＭＳ ゴシック"/>
        <family val="3"/>
        <charset val="128"/>
      </rPr>
      <t xml:space="preserve">
</t>
    </r>
    <r>
      <rPr>
        <sz val="9"/>
        <rFont val="ＭＳ ゴシック"/>
        <family val="3"/>
        <charset val="128"/>
      </rPr>
      <t>③「流動比率」
　100％を大きく超えており、短期的な債務に対する支払能力については今のところ問題ありません。しかし、下水道施設の更新には、多額の費用を要し、企業債借入額の増加が見込まれるため、計画的に事業を進めていく必要があります。</t>
    </r>
    <r>
      <rPr>
        <sz val="9"/>
        <color rgb="FFFF0000"/>
        <rFont val="ＭＳ ゴシック"/>
        <family val="3"/>
        <charset val="128"/>
      </rPr>
      <t xml:space="preserve">
</t>
    </r>
    <r>
      <rPr>
        <sz val="9"/>
        <rFont val="ＭＳ ゴシック"/>
        <family val="3"/>
        <charset val="128"/>
      </rPr>
      <t>④「企業債残高対事業規模比率」
　借入額の大きい企業債が満期を迎えたことにより、企業債残高が減少した一方、比率は微増していることから、今後は企業債残高が膨れないよう計画的な投資が必要です。</t>
    </r>
    <r>
      <rPr>
        <sz val="9"/>
        <color rgb="FFFF0000"/>
        <rFont val="ＭＳ ゴシック"/>
        <family val="3"/>
        <charset val="128"/>
      </rPr>
      <t xml:space="preserve">
</t>
    </r>
    <r>
      <rPr>
        <sz val="9"/>
        <rFont val="ＭＳ ゴシック"/>
        <family val="3"/>
        <charset val="128"/>
      </rPr>
      <t>⑤「経費回収率」
　100％を上回り、使用料で回収すべき経費を賄うことができています。今後は、不明水の削減等により維持管理費の抑制に努め、良好な経費回収率の水準を維持するように努める必要があります。
⑥「汚水処理原価」
　令和5年度は、支払利息の減少傾向が続いていることから資本費が減少し、汚水処理原価は前年度より低下（改善）しました。維持管理費については、物価高の影響などから上昇する傾向があるため、不明水の削減等により汚水処理原価の抑制に努める必要があります。
⑧「水洗化率」
　市街化区域は、私道等の一部区域を除きほぼ公共下水道整備が完了している状況にあり、今後は、水洗化促進活動に取り組むことで、水洗化率の向上を図ります。</t>
    </r>
    <rPh sb="58" eb="60">
      <t>ゲンショウ</t>
    </rPh>
    <rPh sb="60" eb="62">
      <t>ケイコウ</t>
    </rPh>
    <rPh sb="63" eb="64">
      <t>ツヅ</t>
    </rPh>
    <rPh sb="99" eb="101">
      <t>リョウコウ</t>
    </rPh>
    <rPh sb="107" eb="109">
      <t>イジ</t>
    </rPh>
    <rPh sb="121" eb="123">
      <t>ルイセキ</t>
    </rPh>
    <rPh sb="123" eb="125">
      <t>ケッソン</t>
    </rPh>
    <rPh sb="125" eb="126">
      <t>キン</t>
    </rPh>
    <rPh sb="126" eb="128">
      <t>ヒリツ</t>
    </rPh>
    <rPh sb="187" eb="189">
      <t>ドリョク</t>
    </rPh>
    <rPh sb="190" eb="191">
      <t>ツヅ</t>
    </rPh>
    <rPh sb="195" eb="197">
      <t>ヒツヨウ</t>
    </rPh>
    <rPh sb="263" eb="266">
      <t>ゲスイドウ</t>
    </rPh>
    <rPh sb="266" eb="268">
      <t>シセツ</t>
    </rPh>
    <rPh sb="269" eb="271">
      <t>コウシン</t>
    </rPh>
    <rPh sb="274" eb="276">
      <t>タガク</t>
    </rPh>
    <rPh sb="277" eb="279">
      <t>ヒヨウ</t>
    </rPh>
    <rPh sb="280" eb="281">
      <t>ヨウ</t>
    </rPh>
    <rPh sb="372" eb="374">
      <t>イッポウ</t>
    </rPh>
    <rPh sb="375" eb="377">
      <t>ヒリツ</t>
    </rPh>
    <rPh sb="389" eb="391">
      <t>コンゴ</t>
    </rPh>
    <rPh sb="483" eb="484">
      <t>ツト</t>
    </rPh>
    <rPh sb="486" eb="488">
      <t>リョウコウ</t>
    </rPh>
    <rPh sb="495" eb="497">
      <t>スイジュン</t>
    </rPh>
    <rPh sb="498" eb="500">
      <t>イジ</t>
    </rPh>
    <rPh sb="508" eb="510">
      <t>ヒツヨウ</t>
    </rPh>
    <rPh sb="554" eb="556">
      <t>シホン</t>
    </rPh>
    <rPh sb="556" eb="557">
      <t>ヒ</t>
    </rPh>
    <rPh sb="558" eb="560">
      <t>ゲンショウ</t>
    </rPh>
    <rPh sb="574" eb="576">
      <t>テイカ</t>
    </rPh>
    <rPh sb="577" eb="579">
      <t>カイゼン</t>
    </rPh>
    <rPh sb="585" eb="590">
      <t>イジカンリヒ</t>
    </rPh>
    <rPh sb="596" eb="599">
      <t>ブッカダカ</t>
    </rPh>
    <rPh sb="600" eb="602">
      <t>エイキョウ</t>
    </rPh>
    <rPh sb="606" eb="608">
      <t>ジョウショウ</t>
    </rPh>
    <rPh sb="610" eb="612">
      <t>ケイコウ</t>
    </rPh>
    <rPh sb="641" eb="643">
      <t>ヒツヨウ</t>
    </rPh>
    <phoneticPr fontId="4"/>
  </si>
  <si>
    <t>①「有形固定資産減価償却率」
　類似団体より高水準で推移しており、上昇傾向にあります。計画的、効果的に償却対象資産の更新等を行う必要があります。
②「管渠老朽化率」
③「管渠改善率」
　法定耐用年数（50年）を経過した管渠はありませんが、①の「有形固定資産減価償却率」から、管渠の老朽化が進行していることがうかがえます。今後は、老朽化の状況を把握しながら、緊急度の高い管渠について、計画的に更新を進めていく必要があります。</t>
    <rPh sb="16" eb="18">
      <t>ルイジ</t>
    </rPh>
    <rPh sb="18" eb="20">
      <t>ダンタイ</t>
    </rPh>
    <rPh sb="22" eb="23">
      <t>タカ</t>
    </rPh>
    <rPh sb="23" eb="25">
      <t>スイジュン</t>
    </rPh>
    <rPh sb="26" eb="28">
      <t>スイイ</t>
    </rPh>
    <rPh sb="33" eb="35">
      <t>ジョウショウ</t>
    </rPh>
    <rPh sb="35" eb="37">
      <t>ケイコウ</t>
    </rPh>
    <rPh sb="43" eb="46">
      <t>ケイカクテキ</t>
    </rPh>
    <rPh sb="47" eb="50">
      <t>コウカテキ</t>
    </rPh>
    <rPh sb="51" eb="53">
      <t>ショウキャク</t>
    </rPh>
    <rPh sb="53" eb="55">
      <t>タイショウ</t>
    </rPh>
    <rPh sb="55" eb="57">
      <t>シサン</t>
    </rPh>
    <rPh sb="58" eb="60">
      <t>コウシン</t>
    </rPh>
    <rPh sb="60" eb="61">
      <t>トウ</t>
    </rPh>
    <rPh sb="62" eb="63">
      <t>オコナ</t>
    </rPh>
    <rPh sb="64" eb="66">
      <t>ヒツヨウ</t>
    </rPh>
    <rPh sb="137" eb="139">
      <t>カンキョ</t>
    </rPh>
    <rPh sb="140" eb="143">
      <t>ロウキュウカ</t>
    </rPh>
    <rPh sb="144" eb="146">
      <t>シンコウ</t>
    </rPh>
    <rPh sb="160" eb="162">
      <t>コンゴ</t>
    </rPh>
    <rPh sb="164" eb="167">
      <t>ロウキュウカ</t>
    </rPh>
    <rPh sb="168" eb="170">
      <t>ジョウキョウ</t>
    </rPh>
    <rPh sb="171" eb="173">
      <t>ハアク</t>
    </rPh>
    <rPh sb="178" eb="181">
      <t>キンキュウド</t>
    </rPh>
    <rPh sb="182" eb="183">
      <t>タカ</t>
    </rPh>
    <rPh sb="184" eb="186">
      <t>カンキョ</t>
    </rPh>
    <rPh sb="191" eb="194">
      <t>ケイカクテキ</t>
    </rPh>
    <rPh sb="195" eb="197">
      <t>コウシン</t>
    </rPh>
    <rPh sb="198" eb="199">
      <t>スス</t>
    </rPh>
    <rPh sb="203" eb="2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</si>
</sst>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DF-4B7F-95F3-669C85584D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BFDF-4B7F-95F3-669C85584D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FD-4305-9F8E-AFA19998FD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16FD-4305-9F8E-AFA19998FD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99.68</c:v>
                </c:pt>
                <c:pt idx="1">
                  <c:v>99.32</c:v>
                </c:pt>
                <c:pt idx="2">
                  <c:v>99.38</c:v>
                </c:pt>
                <c:pt idx="3">
                  <c:v>99.38</c:v>
                </c:pt>
                <c:pt idx="4">
                  <c:v>99.46</c:v>
                </c:pt>
              </c:numCache>
            </c:numRef>
          </c:val>
          <c:extLst>
            <c:ext xmlns:c16="http://schemas.microsoft.com/office/drawing/2014/chart" uri="{C3380CC4-5D6E-409C-BE32-E72D297353CC}">
              <c16:uniqueId val="{00000000-28A0-4C30-A261-A3E5FF73D0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28A0-4C30-A261-A3E5FF73D0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110.08</c:v>
                </c:pt>
                <c:pt idx="1">
                  <c:v>113.09</c:v>
                </c:pt>
                <c:pt idx="2">
                  <c:v>116.14</c:v>
                </c:pt>
                <c:pt idx="3">
                  <c:v>112.85</c:v>
                </c:pt>
                <c:pt idx="4">
                  <c:v>114.55</c:v>
                </c:pt>
              </c:numCache>
            </c:numRef>
          </c:val>
          <c:extLst>
            <c:ext xmlns:c16="http://schemas.microsoft.com/office/drawing/2014/chart" uri="{C3380CC4-5D6E-409C-BE32-E72D297353CC}">
              <c16:uniqueId val="{00000000-50B2-45E3-9763-C137509C65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50B2-45E3-9763-C137509C65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46.84</c:v>
                </c:pt>
                <c:pt idx="1">
                  <c:v>48.25</c:v>
                </c:pt>
                <c:pt idx="2">
                  <c:v>49.41</c:v>
                </c:pt>
                <c:pt idx="3">
                  <c:v>50.5</c:v>
                </c:pt>
                <c:pt idx="4">
                  <c:v>52.32</c:v>
                </c:pt>
              </c:numCache>
            </c:numRef>
          </c:val>
          <c:extLst>
            <c:ext xmlns:c16="http://schemas.microsoft.com/office/drawing/2014/chart" uri="{C3380CC4-5D6E-409C-BE32-E72D297353CC}">
              <c16:uniqueId val="{00000000-1CB3-4214-8052-92DBC5221D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1CB3-4214-8052-92DBC5221D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8E-402F-B1F8-8F68741FCA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5F8E-402F-B1F8-8F68741FCA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5D-4120-82DA-6F79235E82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E25D-4120-82DA-6F79235E82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84.88</c:v>
                </c:pt>
                <c:pt idx="1">
                  <c:v>87.96</c:v>
                </c:pt>
                <c:pt idx="2">
                  <c:v>107.29</c:v>
                </c:pt>
                <c:pt idx="3">
                  <c:v>149.04</c:v>
                </c:pt>
                <c:pt idx="4">
                  <c:v>178.95</c:v>
                </c:pt>
              </c:numCache>
            </c:numRef>
          </c:val>
          <c:extLst>
            <c:ext xmlns:c16="http://schemas.microsoft.com/office/drawing/2014/chart" uri="{C3380CC4-5D6E-409C-BE32-E72D297353CC}">
              <c16:uniqueId val="{00000000-7CC4-4AC3-8830-47602CBD92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7CC4-4AC3-8830-47602CBD92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381.03</c:v>
                </c:pt>
                <c:pt idx="1">
                  <c:v>338.73</c:v>
                </c:pt>
                <c:pt idx="2">
                  <c:v>298.45999999999998</c:v>
                </c:pt>
                <c:pt idx="3">
                  <c:v>274.22000000000003</c:v>
                </c:pt>
                <c:pt idx="4">
                  <c:v>279.79000000000002</c:v>
                </c:pt>
              </c:numCache>
            </c:numRef>
          </c:val>
          <c:extLst>
            <c:ext xmlns:c16="http://schemas.microsoft.com/office/drawing/2014/chart" uri="{C3380CC4-5D6E-409C-BE32-E72D297353CC}">
              <c16:uniqueId val="{00000000-20B6-4519-8C5A-290675CE57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20B6-4519-8C5A-290675CE57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103.56</c:v>
                </c:pt>
                <c:pt idx="1">
                  <c:v>106.67</c:v>
                </c:pt>
                <c:pt idx="2">
                  <c:v>112.24</c:v>
                </c:pt>
                <c:pt idx="3">
                  <c:v>107.35</c:v>
                </c:pt>
                <c:pt idx="4">
                  <c:v>109.49</c:v>
                </c:pt>
              </c:numCache>
            </c:numRef>
          </c:val>
          <c:extLst>
            <c:ext xmlns:c16="http://schemas.microsoft.com/office/drawing/2014/chart" uri="{C3380CC4-5D6E-409C-BE32-E72D297353CC}">
              <c16:uniqueId val="{00000000-36F2-40AF-84F8-373A24B628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36F2-40AF-84F8-373A24B628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85.83</c:v>
                </c:pt>
                <c:pt idx="1">
                  <c:v>82.21</c:v>
                </c:pt>
                <c:pt idx="2">
                  <c:v>78.47</c:v>
                </c:pt>
                <c:pt idx="3">
                  <c:v>82.25</c:v>
                </c:pt>
                <c:pt idx="4">
                  <c:v>80.98</c:v>
                </c:pt>
              </c:numCache>
            </c:numRef>
          </c:val>
          <c:extLst>
            <c:ext xmlns:c16="http://schemas.microsoft.com/office/drawing/2014/chart" uri="{C3380CC4-5D6E-409C-BE32-E72D297353CC}">
              <c16:uniqueId val="{00000000-47FF-44A2-9E1C-A73459F973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47FF-44A2-9E1C-A73459F973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埼玉県　富士見市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Aa</v>
      </c>
      <c r="X8" s="39"/>
      <c r="Y8" s="39"/>
      <c r="Z8" s="39"/>
      <c r="AA8" s="39"/>
      <c r="AB8" s="39"/>
      <c r="AC8" s="39"/>
      <c r="AD8" s="40" t="str">
        <f>データ!$M$6</f>
        <v>非設置</v>
      </c>
      <c r="AE8" s="40"/>
      <c r="AF8" s="40"/>
      <c r="AG8" s="40"/>
      <c r="AH8" s="40"/>
      <c r="AI8" s="40"/>
      <c r="AJ8" s="40"/>
      <c r="AK8" s="3"/>
      <c r="AL8" s="41">
        <f>データ!S6</f>
        <v>113145</v>
      </c>
      <c r="AM8" s="41"/>
      <c r="AN8" s="41"/>
      <c r="AO8" s="41"/>
      <c r="AP8" s="41"/>
      <c r="AQ8" s="41"/>
      <c r="AR8" s="41"/>
      <c r="AS8" s="41"/>
      <c r="AT8" s="34">
        <f>データ!T6</f>
        <v>19.77</v>
      </c>
      <c r="AU8" s="34"/>
      <c r="AV8" s="34"/>
      <c r="AW8" s="34"/>
      <c r="AX8" s="34"/>
      <c r="AY8" s="34"/>
      <c r="AZ8" s="34"/>
      <c r="BA8" s="34"/>
      <c r="BB8" s="34">
        <f>データ!U6</f>
        <v>5723.07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77.349999999999994</v>
      </c>
      <c r="J10" s="34"/>
      <c r="K10" s="34"/>
      <c r="L10" s="34"/>
      <c r="M10" s="34"/>
      <c r="N10" s="34"/>
      <c r="O10" s="34"/>
      <c r="P10" s="34">
        <f>データ!P6</f>
        <v>95.13</v>
      </c>
      <c r="Q10" s="34"/>
      <c r="R10" s="34"/>
      <c r="S10" s="34"/>
      <c r="T10" s="34"/>
      <c r="U10" s="34"/>
      <c r="V10" s="34"/>
      <c r="W10" s="34">
        <f>データ!Q6</f>
        <v>89.56</v>
      </c>
      <c r="X10" s="34"/>
      <c r="Y10" s="34"/>
      <c r="Z10" s="34"/>
      <c r="AA10" s="34"/>
      <c r="AB10" s="34"/>
      <c r="AC10" s="34"/>
      <c r="AD10" s="41">
        <f>データ!R6</f>
        <v>1650</v>
      </c>
      <c r="AE10" s="41"/>
      <c r="AF10" s="41"/>
      <c r="AG10" s="41"/>
      <c r="AH10" s="41"/>
      <c r="AI10" s="41"/>
      <c r="AJ10" s="41"/>
      <c r="AK10" s="2"/>
      <c r="AL10" s="41">
        <f>データ!V6</f>
        <v>107816</v>
      </c>
      <c r="AM10" s="41"/>
      <c r="AN10" s="41"/>
      <c r="AO10" s="41"/>
      <c r="AP10" s="41"/>
      <c r="AQ10" s="41"/>
      <c r="AR10" s="41"/>
      <c r="AS10" s="41"/>
      <c r="AT10" s="34">
        <f>データ!W6</f>
        <v>8.5299999999999994</v>
      </c>
      <c r="AU10" s="34"/>
      <c r="AV10" s="34"/>
      <c r="AW10" s="34"/>
      <c r="AX10" s="34"/>
      <c r="AY10" s="34"/>
      <c r="AZ10" s="34"/>
      <c r="BA10" s="34"/>
      <c r="BB10" s="34">
        <f>データ!X6</f>
        <v>12639.62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116</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HvNRaVmVEGXo9cqzq0skhlVpIEs6pntyf6/lZ15m7OV5a7AUPLFfLlg81ZXYLb7e41mhz9z51b4o8iHwkE1XA==" saltValue="Z1Glf9gjV0LNKj3OIJM2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112356</v>
      </c>
      <c r="D6" s="19">
        <f t="shared" si="3"/>
        <v>46</v>
      </c>
      <c r="E6" s="19">
        <f t="shared" si="3"/>
        <v>17</v>
      </c>
      <c r="F6" s="19">
        <f t="shared" si="3"/>
        <v>1</v>
      </c>
      <c r="G6" s="19">
        <f t="shared" si="3"/>
        <v>0</v>
      </c>
      <c r="H6" s="19" t="str">
        <f t="shared" si="3"/>
        <v>埼玉県　富士見市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77.349999999999994</v>
      </c>
      <c r="P6" s="20">
        <f t="shared" si="3"/>
        <v>95.13</v>
      </c>
      <c r="Q6" s="20">
        <f t="shared" si="3"/>
        <v>89.56</v>
      </c>
      <c r="R6" s="20">
        <f t="shared" si="3"/>
        <v>1650</v>
      </c>
      <c r="S6" s="20">
        <f t="shared" si="3"/>
        <v>113145</v>
      </c>
      <c r="T6" s="20">
        <f t="shared" si="3"/>
        <v>19.77</v>
      </c>
      <c r="U6" s="20">
        <f t="shared" si="3"/>
        <v>5723.07</v>
      </c>
      <c r="V6" s="20">
        <f t="shared" si="3"/>
        <v>107816</v>
      </c>
      <c r="W6" s="20">
        <f t="shared" si="3"/>
        <v>8.5299999999999994</v>
      </c>
      <c r="X6" s="20">
        <f t="shared" si="3"/>
        <v>12639.62</v>
      </c>
      <c r="Y6" s="21">
        <f>IF(Y7="",NA(),Y7)</f>
        <v>110.08</v>
      </c>
      <c r="Z6" s="21">
        <f t="shared" ref="Z6:AH6" si="4">IF(Z7="",NA(),Z7)</f>
        <v>113.09</v>
      </c>
      <c r="AA6" s="21">
        <f t="shared" si="4"/>
        <v>116.14</v>
      </c>
      <c r="AB6" s="21">
        <f t="shared" si="4"/>
        <v>112.85</v>
      </c>
      <c r="AC6" s="21">
        <f t="shared" si="4"/>
        <v>114.55</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84.88</v>
      </c>
      <c r="AV6" s="21">
        <f t="shared" ref="AV6:BD6" si="6">IF(AV7="",NA(),AV7)</f>
        <v>87.96</v>
      </c>
      <c r="AW6" s="21">
        <f t="shared" si="6"/>
        <v>107.29</v>
      </c>
      <c r="AX6" s="21">
        <f t="shared" si="6"/>
        <v>149.04</v>
      </c>
      <c r="AY6" s="21">
        <f t="shared" si="6"/>
        <v>178.95</v>
      </c>
      <c r="AZ6" s="21">
        <f t="shared" si="6"/>
        <v>71.19</v>
      </c>
      <c r="BA6" s="21">
        <f t="shared" si="6"/>
        <v>77.72</v>
      </c>
      <c r="BB6" s="21">
        <f t="shared" si="6"/>
        <v>86.61</v>
      </c>
      <c r="BC6" s="21">
        <f t="shared" si="6"/>
        <v>100.73</v>
      </c>
      <c r="BD6" s="21">
        <f t="shared" si="6"/>
        <v>108.7</v>
      </c>
      <c r="BE6" s="20" t="str">
        <f>IF(BE7="","",IF(BE7="-","【-】","【"&amp;SUBSTITUTE(TEXT(BE7,"#,##0.00"),"-","△")&amp;"】"))</f>
        <v>【78.43】</v>
      </c>
      <c r="BF6" s="21">
        <f>IF(BF7="",NA(),BF7)</f>
        <v>381.03</v>
      </c>
      <c r="BG6" s="21">
        <f t="shared" ref="BG6:BO6" si="7">IF(BG7="",NA(),BG7)</f>
        <v>338.73</v>
      </c>
      <c r="BH6" s="21">
        <f t="shared" si="7"/>
        <v>298.45999999999998</v>
      </c>
      <c r="BI6" s="21">
        <f t="shared" si="7"/>
        <v>274.22000000000003</v>
      </c>
      <c r="BJ6" s="21">
        <f t="shared" si="7"/>
        <v>279.79000000000002</v>
      </c>
      <c r="BK6" s="21">
        <f t="shared" si="7"/>
        <v>517.34</v>
      </c>
      <c r="BL6" s="21">
        <f t="shared" si="7"/>
        <v>485.6</v>
      </c>
      <c r="BM6" s="21">
        <f t="shared" si="7"/>
        <v>463.93</v>
      </c>
      <c r="BN6" s="21">
        <f t="shared" si="7"/>
        <v>481.88</v>
      </c>
      <c r="BO6" s="21">
        <f t="shared" si="7"/>
        <v>460.03</v>
      </c>
      <c r="BP6" s="20" t="str">
        <f>IF(BP7="","",IF(BP7="-","【-】","【"&amp;SUBSTITUTE(TEXT(BP7,"#,##0.00"),"-","△")&amp;"】"))</f>
        <v>【630.82】</v>
      </c>
      <c r="BQ6" s="21">
        <f>IF(BQ7="",NA(),BQ7)</f>
        <v>103.56</v>
      </c>
      <c r="BR6" s="21">
        <f t="shared" ref="BR6:BZ6" si="8">IF(BR7="",NA(),BR7)</f>
        <v>106.67</v>
      </c>
      <c r="BS6" s="21">
        <f t="shared" si="8"/>
        <v>112.24</v>
      </c>
      <c r="BT6" s="21">
        <f t="shared" si="8"/>
        <v>107.35</v>
      </c>
      <c r="BU6" s="21">
        <f t="shared" si="8"/>
        <v>109.49</v>
      </c>
      <c r="BV6" s="21">
        <f t="shared" si="8"/>
        <v>99.89</v>
      </c>
      <c r="BW6" s="21">
        <f t="shared" si="8"/>
        <v>99.95</v>
      </c>
      <c r="BX6" s="21">
        <f t="shared" si="8"/>
        <v>103.4</v>
      </c>
      <c r="BY6" s="21">
        <f t="shared" si="8"/>
        <v>101.87</v>
      </c>
      <c r="BZ6" s="21">
        <f t="shared" si="8"/>
        <v>101.33</v>
      </c>
      <c r="CA6" s="20" t="str">
        <f>IF(CA7="","",IF(CA7="-","【-】","【"&amp;SUBSTITUTE(TEXT(CA7,"#,##0.00"),"-","△")&amp;"】"))</f>
        <v>【97.81】</v>
      </c>
      <c r="CB6" s="21">
        <f>IF(CB7="",NA(),CB7)</f>
        <v>85.83</v>
      </c>
      <c r="CC6" s="21">
        <f t="shared" ref="CC6:CK6" si="9">IF(CC7="",NA(),CC7)</f>
        <v>82.21</v>
      </c>
      <c r="CD6" s="21">
        <f t="shared" si="9"/>
        <v>78.47</v>
      </c>
      <c r="CE6" s="21">
        <f t="shared" si="9"/>
        <v>82.25</v>
      </c>
      <c r="CF6" s="21">
        <f t="shared" si="9"/>
        <v>80.98</v>
      </c>
      <c r="CG6" s="21">
        <f t="shared" si="9"/>
        <v>112.4</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99.68</v>
      </c>
      <c r="CY6" s="21">
        <f t="shared" ref="CY6:DG6" si="11">IF(CY7="",NA(),CY7)</f>
        <v>99.32</v>
      </c>
      <c r="CZ6" s="21">
        <f t="shared" si="11"/>
        <v>99.38</v>
      </c>
      <c r="DA6" s="21">
        <f t="shared" si="11"/>
        <v>99.38</v>
      </c>
      <c r="DB6" s="21">
        <f t="shared" si="11"/>
        <v>99.46</v>
      </c>
      <c r="DC6" s="21">
        <f t="shared" si="11"/>
        <v>96.97</v>
      </c>
      <c r="DD6" s="21">
        <f t="shared" si="11"/>
        <v>97.7</v>
      </c>
      <c r="DE6" s="21">
        <f t="shared" si="11"/>
        <v>97.59</v>
      </c>
      <c r="DF6" s="21">
        <f t="shared" si="11"/>
        <v>97.53</v>
      </c>
      <c r="DG6" s="21">
        <f t="shared" si="11"/>
        <v>97.54</v>
      </c>
      <c r="DH6" s="20" t="str">
        <f>IF(DH7="","",IF(DH7="-","【-】","【"&amp;SUBSTITUTE(TEXT(DH7,"#,##0.00"),"-","△")&amp;"】"))</f>
        <v>【95.91】</v>
      </c>
      <c r="DI6" s="21">
        <f>IF(DI7="",NA(),DI7)</f>
        <v>46.84</v>
      </c>
      <c r="DJ6" s="21">
        <f t="shared" ref="DJ6:DR6" si="12">IF(DJ7="",NA(),DJ7)</f>
        <v>48.25</v>
      </c>
      <c r="DK6" s="21">
        <f t="shared" si="12"/>
        <v>49.41</v>
      </c>
      <c r="DL6" s="21">
        <f t="shared" si="12"/>
        <v>50.5</v>
      </c>
      <c r="DM6" s="21">
        <f t="shared" si="12"/>
        <v>52.32</v>
      </c>
      <c r="DN6" s="21">
        <f t="shared" si="12"/>
        <v>24.54</v>
      </c>
      <c r="DO6" s="21">
        <f t="shared" si="12"/>
        <v>23.38</v>
      </c>
      <c r="DP6" s="21">
        <f t="shared" si="12"/>
        <v>24.59</v>
      </c>
      <c r="DQ6" s="21">
        <f t="shared" si="12"/>
        <v>26.87</v>
      </c>
      <c r="DR6" s="21">
        <f t="shared" si="12"/>
        <v>29.31</v>
      </c>
      <c r="DS6" s="20" t="str">
        <f>IF(DS7="","",IF(DS7="-","【-】","【"&amp;SUBSTITUTE(TEXT(DS7,"#,##0.00"),"-","△")&amp;"】"))</f>
        <v>【41.09】</v>
      </c>
      <c r="DT6" s="20">
        <f>IF(DT7="",NA(),DT7)</f>
        <v>0</v>
      </c>
      <c r="DU6" s="20">
        <f t="shared" ref="DU6:EC6" si="13">IF(DU7="",NA(),DU7)</f>
        <v>0</v>
      </c>
      <c r="DV6" s="20">
        <f t="shared" si="13"/>
        <v>0</v>
      </c>
      <c r="DW6" s="20">
        <f t="shared" si="13"/>
        <v>0</v>
      </c>
      <c r="DX6" s="20">
        <f t="shared" si="13"/>
        <v>0</v>
      </c>
      <c r="DY6" s="21">
        <f t="shared" si="13"/>
        <v>7.66</v>
      </c>
      <c r="DZ6" s="21">
        <f t="shared" si="13"/>
        <v>8.1999999999999993</v>
      </c>
      <c r="EA6" s="21">
        <f t="shared" si="13"/>
        <v>9.43</v>
      </c>
      <c r="EB6" s="21">
        <f t="shared" si="13"/>
        <v>12.4</v>
      </c>
      <c r="EC6" s="21">
        <f t="shared" si="13"/>
        <v>13.81</v>
      </c>
      <c r="ED6" s="20" t="str">
        <f>IF(ED7="","",IF(ED7="-","【-】","【"&amp;SUBSTITUTE(TEXT(ED7,"#,##0.00"),"-","△")&amp;"】"))</f>
        <v>【8.68】</v>
      </c>
      <c r="EE6" s="20">
        <f>IF(EE7="",NA(),EE7)</f>
        <v>0</v>
      </c>
      <c r="EF6" s="20">
        <f t="shared" ref="EF6:EN6" si="14">IF(EF7="",NA(),EF7)</f>
        <v>0</v>
      </c>
      <c r="EG6" s="20">
        <f t="shared" si="14"/>
        <v>0</v>
      </c>
      <c r="EH6" s="20">
        <f t="shared" si="14"/>
        <v>0</v>
      </c>
      <c r="EI6" s="20">
        <f t="shared" si="14"/>
        <v>0</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112356</v>
      </c>
      <c r="D7" s="23">
        <v>46</v>
      </c>
      <c r="E7" s="23">
        <v>17</v>
      </c>
      <c r="F7" s="23">
        <v>1</v>
      </c>
      <c r="G7" s="23">
        <v>0</v>
      </c>
      <c r="H7" s="23" t="s">
        <v>96</v>
      </c>
      <c r="I7" s="23" t="s">
        <v>97</v>
      </c>
      <c r="J7" s="23" t="s">
        <v>98</v>
      </c>
      <c r="K7" s="23" t="s">
        <v>99</v>
      </c>
      <c r="L7" s="23" t="s">
        <v>100</v>
      </c>
      <c r="M7" s="23" t="s">
        <v>101</v>
      </c>
      <c r="N7" s="24" t="s">
        <v>102</v>
      </c>
      <c r="O7" s="24">
        <v>77.349999999999994</v>
      </c>
      <c r="P7" s="24">
        <v>95.13</v>
      </c>
      <c r="Q7" s="24">
        <v>89.56</v>
      </c>
      <c r="R7" s="24">
        <v>1650</v>
      </c>
      <c r="S7" s="24">
        <v>113145</v>
      </c>
      <c r="T7" s="24">
        <v>19.77</v>
      </c>
      <c r="U7" s="24">
        <v>5723.07</v>
      </c>
      <c r="V7" s="24">
        <v>107816</v>
      </c>
      <c r="W7" s="24">
        <v>8.5299999999999994</v>
      </c>
      <c r="X7" s="24">
        <v>12639.62</v>
      </c>
      <c r="Y7" s="24">
        <v>110.08</v>
      </c>
      <c r="Z7" s="24">
        <v>113.09</v>
      </c>
      <c r="AA7" s="24">
        <v>116.14</v>
      </c>
      <c r="AB7" s="24">
        <v>112.85</v>
      </c>
      <c r="AC7" s="24">
        <v>114.55</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84.88</v>
      </c>
      <c r="AV7" s="24">
        <v>87.96</v>
      </c>
      <c r="AW7" s="24">
        <v>107.29</v>
      </c>
      <c r="AX7" s="24">
        <v>149.04</v>
      </c>
      <c r="AY7" s="24">
        <v>178.95</v>
      </c>
      <c r="AZ7" s="24">
        <v>71.19</v>
      </c>
      <c r="BA7" s="24">
        <v>77.72</v>
      </c>
      <c r="BB7" s="24">
        <v>86.61</v>
      </c>
      <c r="BC7" s="24">
        <v>100.73</v>
      </c>
      <c r="BD7" s="24">
        <v>108.7</v>
      </c>
      <c r="BE7" s="24">
        <v>78.430000000000007</v>
      </c>
      <c r="BF7" s="24">
        <v>381.03</v>
      </c>
      <c r="BG7" s="24">
        <v>338.73</v>
      </c>
      <c r="BH7" s="24">
        <v>298.45999999999998</v>
      </c>
      <c r="BI7" s="24">
        <v>274.22000000000003</v>
      </c>
      <c r="BJ7" s="24">
        <v>279.79000000000002</v>
      </c>
      <c r="BK7" s="24">
        <v>517.34</v>
      </c>
      <c r="BL7" s="24">
        <v>485.6</v>
      </c>
      <c r="BM7" s="24">
        <v>463.93</v>
      </c>
      <c r="BN7" s="24">
        <v>481.88</v>
      </c>
      <c r="BO7" s="24">
        <v>460.03</v>
      </c>
      <c r="BP7" s="24">
        <v>630.82000000000005</v>
      </c>
      <c r="BQ7" s="24">
        <v>103.56</v>
      </c>
      <c r="BR7" s="24">
        <v>106.67</v>
      </c>
      <c r="BS7" s="24">
        <v>112.24</v>
      </c>
      <c r="BT7" s="24">
        <v>107.35</v>
      </c>
      <c r="BU7" s="24">
        <v>109.49</v>
      </c>
      <c r="BV7" s="24">
        <v>99.89</v>
      </c>
      <c r="BW7" s="24">
        <v>99.95</v>
      </c>
      <c r="BX7" s="24">
        <v>103.4</v>
      </c>
      <c r="BY7" s="24">
        <v>101.87</v>
      </c>
      <c r="BZ7" s="24">
        <v>101.33</v>
      </c>
      <c r="CA7" s="24">
        <v>97.81</v>
      </c>
      <c r="CB7" s="24">
        <v>85.83</v>
      </c>
      <c r="CC7" s="24">
        <v>82.21</v>
      </c>
      <c r="CD7" s="24">
        <v>78.47</v>
      </c>
      <c r="CE7" s="24">
        <v>82.25</v>
      </c>
      <c r="CF7" s="24">
        <v>80.98</v>
      </c>
      <c r="CG7" s="24">
        <v>112.4</v>
      </c>
      <c r="CH7" s="24">
        <v>110.21</v>
      </c>
      <c r="CI7" s="24">
        <v>110.26</v>
      </c>
      <c r="CJ7" s="24">
        <v>111.88</v>
      </c>
      <c r="CK7" s="24">
        <v>114.16</v>
      </c>
      <c r="CL7" s="24">
        <v>138.75</v>
      </c>
      <c r="CM7" s="24" t="s">
        <v>102</v>
      </c>
      <c r="CN7" s="24" t="s">
        <v>102</v>
      </c>
      <c r="CO7" s="24" t="s">
        <v>102</v>
      </c>
      <c r="CP7" s="24" t="s">
        <v>102</v>
      </c>
      <c r="CQ7" s="24" t="s">
        <v>102</v>
      </c>
      <c r="CR7" s="24">
        <v>62.97</v>
      </c>
      <c r="CS7" s="24">
        <v>64.930000000000007</v>
      </c>
      <c r="CT7" s="24">
        <v>65.680000000000007</v>
      </c>
      <c r="CU7" s="24">
        <v>63.62</v>
      </c>
      <c r="CV7" s="24">
        <v>62.65</v>
      </c>
      <c r="CW7" s="24">
        <v>58.94</v>
      </c>
      <c r="CX7" s="24">
        <v>99.68</v>
      </c>
      <c r="CY7" s="24">
        <v>99.32</v>
      </c>
      <c r="CZ7" s="24">
        <v>99.38</v>
      </c>
      <c r="DA7" s="24">
        <v>99.38</v>
      </c>
      <c r="DB7" s="24">
        <v>99.46</v>
      </c>
      <c r="DC7" s="24">
        <v>96.97</v>
      </c>
      <c r="DD7" s="24">
        <v>97.7</v>
      </c>
      <c r="DE7" s="24">
        <v>97.59</v>
      </c>
      <c r="DF7" s="24">
        <v>97.53</v>
      </c>
      <c r="DG7" s="24">
        <v>97.54</v>
      </c>
      <c r="DH7" s="24">
        <v>95.91</v>
      </c>
      <c r="DI7" s="24">
        <v>46.84</v>
      </c>
      <c r="DJ7" s="24">
        <v>48.25</v>
      </c>
      <c r="DK7" s="24">
        <v>49.41</v>
      </c>
      <c r="DL7" s="24">
        <v>50.5</v>
      </c>
      <c r="DM7" s="24">
        <v>52.32</v>
      </c>
      <c r="DN7" s="24">
        <v>24.54</v>
      </c>
      <c r="DO7" s="24">
        <v>23.38</v>
      </c>
      <c r="DP7" s="24">
        <v>24.59</v>
      </c>
      <c r="DQ7" s="24">
        <v>26.87</v>
      </c>
      <c r="DR7" s="24">
        <v>29.31</v>
      </c>
      <c r="DS7" s="24">
        <v>41.09</v>
      </c>
      <c r="DT7" s="24">
        <v>0</v>
      </c>
      <c r="DU7" s="24">
        <v>0</v>
      </c>
      <c r="DV7" s="24">
        <v>0</v>
      </c>
      <c r="DW7" s="24">
        <v>0</v>
      </c>
      <c r="DX7" s="24">
        <v>0</v>
      </c>
      <c r="DY7" s="24">
        <v>7.66</v>
      </c>
      <c r="DZ7" s="24">
        <v>8.1999999999999993</v>
      </c>
      <c r="EA7" s="24">
        <v>9.43</v>
      </c>
      <c r="EB7" s="24">
        <v>12.4</v>
      </c>
      <c r="EC7" s="24">
        <v>13.81</v>
      </c>
      <c r="ED7" s="24">
        <v>8.68</v>
      </c>
      <c r="EE7" s="24">
        <v>0</v>
      </c>
      <c r="EF7" s="24">
        <v>0</v>
      </c>
      <c r="EG7" s="24">
        <v>0</v>
      </c>
      <c r="EH7" s="24">
        <v>0</v>
      </c>
      <c r="EI7" s="24">
        <v>0</v>
      </c>
      <c r="EJ7" s="24">
        <v>0.16</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大塚　正人</cp:lastModifiedBy>
  <cp:lastPrinted>2025-02-03T02:35:16Z</cp:lastPrinted>
  <dcterms:created xsi:type="dcterms:W3CDTF">2025-01-24T06:59:56Z</dcterms:created>
  <dcterms:modified xsi:type="dcterms:W3CDTF">2025-02-03T06:35:13Z</dcterms:modified>
  <cp:category/>
</cp:coreProperties>
</file>