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下水道課\01_庶務経理G\04_経営分析・統計（経営戦略）\経営比較分析表\R6（R5年度分）\04提出\"/>
    </mc:Choice>
  </mc:AlternateContent>
  <workbookProtection workbookAlgorithmName="SHA-512" workbookHashValue="Qq8nZPeCV3uUiLl5rDcRiY9VvzPA8ct/G01i+QZKXMhEfoS0quzV2qmtbuW89sTUFh39jkqXpH5lLrwcS3pAbQ==" workbookSaltValue="r2oLNpCFbOvPMH2jJVkwz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<sst xmlns="http://schemas.openxmlformats.org/spreadsheetml/2006/main" count="236" uniqueCount="115">
  <si>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</si>
  <si>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</si>
  <si>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</si>
  <si>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</si>
  <si>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</si>
  <si>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</si>
  <si>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</si>
  <si>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</si>
  <si>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</si>
  <si>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</si>
  <si>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</si>
  <si>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</si>
  <si>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</si>
  <si>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</si>
  <si>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</si>
  <si>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</si>
  <si>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</si>
  <si>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</si>
  <si>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</si>
  <si>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</si>
  <si>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</si>
  <si>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</si>
  <si>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</si>
  <si>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</si>
  <si>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</si>
  <si>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</si>
  <si>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</si>
  <si>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</si>
  <si>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</si>
  <si>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</si>
  <si>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</si>
  <si>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</si>
  <si>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</si>
  <si>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</si>
  <si>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</si>
  <si>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</si>
  <si>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</si>
  <si>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</si>
  <si>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</si>
  <si>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</si>
  <si>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</si>
  <si>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</si>
  <si>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</si>
  <si>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</si>
  <si>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</si>
  <si>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</si>
  <si>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</si>
  <si>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</si>
  <si>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</si>
  <si>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</si>
  <si>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</si>
  <si>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</si>
  <si>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</si>
  <si>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</si>
  <si>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</si>
  <si>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</si>
  <si>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</si>
  <si>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</si>
  <si>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</si>
  <si>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</si>
  <si>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</si>
  <si>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</si>
  <si>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</si>
  <si>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</si>
  <si>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</si>
  <si>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</si>
  <si>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</si>
  <si>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</si>
  <si>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</si>
  <si>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</si>
  <si>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</si>
  <si>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</si>
  <si>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</si>
  <si>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</si>
  <si>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</si>
  <si>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</si>
  <si>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</si>
  <si>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</si>
  <si>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</si>
  <si>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</si>
  <si>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</si>
  <si>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</si>
  <si>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</si>
  <si>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</si>
  <si>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</si>
  <si>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</si>
  <si>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</si>
  <si>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</si>
  <si>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</si>
  <si>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</si>
  <si>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</si>
  <si>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</si>
  <si>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</si>
  <si>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</si>
  <si>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</si>
  <si>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</si>
  <si>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</si>
  <si>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</si>
  <si>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</si>
  <si>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</si>
  <si>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</si>
  <si>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</si>
  <si>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</si>
  <si>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</si>
  <si>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</si>
  <si>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</si>
  <si>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</si>
  <si>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</si>
  <si>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</si>
  <si>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</si>
  <si>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</si>
  <si>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</si>
  <si>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の経営状況を各指標から総合的に分析をすると、単年度収支で黒字を達成しつつも経費回収率は100%を下回っており、赤字額を一般会計の補助金で補っているという経営状態です。当市の特定環境保全公共下水道事業は公共下水道事業と比較すると、対象区域の人口密度が小さく、一世帯あたりの事業費が大きくなる傾向にあるため、経営の効率性を高めることで、採算性の改善に努める必要があります。
　そのため、令和2年度に策定したストックマネジメント計画においては、今後の改築更新スケジュール策定や投資額を推計しており、その計画に沿うように更新事業に着手していくこと。また、経営戦略において定めた収支計画のシミュレーションと今後の経営方針に基づき、滞りなく事業を遂行し、経営基盤の強化に努め、採算性の改善を図っていきます。</t>
    <rPh sb="176" eb="177">
      <t>ツト</t>
    </rPh>
    <rPh sb="179" eb="181">
      <t>ヒツヨウ</t>
    </rPh>
    <rPh sb="284" eb="285">
      <t>サダ</t>
    </rPh>
    <rPh sb="324" eb="326">
      <t>ケイエイ</t>
    </rPh>
    <rPh sb="326" eb="328">
      <t>キバン</t>
    </rPh>
    <rPh sb="329" eb="331">
      <t>キョウカ</t>
    </rPh>
    <rPh sb="332" eb="333">
      <t>ツト</t>
    </rPh>
    <phoneticPr fontId="4"/>
  </si>
  <si>
    <t>①「経常収支比率」
　令和5年度は111.62%となり、単年度収支が黒字であることを示しているものの、この収益の中には営業助成のための一般会計補助金が含まれていることに留意する必要があります。
②「累積欠損金比率」
　累積欠損金は発生していませんが、収益の中には一般会計補助金が含まれていることに留意する必要があります。
③「流動比率」
　100％を超えており、短期的な債務に対する支払能力については今のところ問題ありません。しかし、下水道施設の更新には、多額の費用を要し、企業債借入額の増加が見込まれるため、計画的に事業を進めていく必要があります。
④「企業債残高対事業規模比率」
　南畑地域を中心に下水道整備を重点的に進めていることから、他団体との比較で企業債残高が大きなものとなっています。平均値との乖離の原因は、整備箇所区域の人口密度の小さいことに由来しており、将来的な需要を見据え、適切な投資量を検討する必要があります。
⑤「経費回収率」
　特定環境保全公共下水道の対象区域は人口密度が小さく、使用料収入だけで経費全般（主に資本費）を賄うことは難しいものの、今後は、水洗化率の向上等による増収と、不明水の削減等よる維持管理費の削減に努める必要があります。
⑥「汚水処理原価」
　当市では、汚水処理原価が150円/㎥を超過する費用相当額に対し一般会計から繰入れを行っているため、汚水処理原価が昨年度と同値になっている。繰入を加味しない汚水処理原価は298.36円/㎥であり、経営改善に努める必要があります。
⑧「水洗化率」
　直近で下水道管を新設した地域では、未接続世帯が多いと考えられるため、「⑤経費回収率」の向上と関連し、水洗化促進活動に努める必要があります。</t>
    <rPh sb="2" eb="4">
      <t>ケイジョウ</t>
    </rPh>
    <rPh sb="4" eb="6">
      <t>シュウシ</t>
    </rPh>
    <rPh sb="6" eb="8">
      <t>ヒリツ</t>
    </rPh>
    <rPh sb="11" eb="13">
      <t>レイワ</t>
    </rPh>
    <rPh sb="14" eb="16">
      <t>ネンド</t>
    </rPh>
    <rPh sb="28" eb="31">
      <t>タンネンド</t>
    </rPh>
    <rPh sb="31" eb="33">
      <t>シュウシ</t>
    </rPh>
    <rPh sb="34" eb="36">
      <t>クロジ</t>
    </rPh>
    <rPh sb="42" eb="43">
      <t>シメ</t>
    </rPh>
    <rPh sb="53" eb="55">
      <t>シュウエキ</t>
    </rPh>
    <rPh sb="56" eb="57">
      <t>ナカ</t>
    </rPh>
    <rPh sb="59" eb="61">
      <t>エイギョウ</t>
    </rPh>
    <rPh sb="61" eb="63">
      <t>ジョセイ</t>
    </rPh>
    <rPh sb="67" eb="69">
      <t>イッパン</t>
    </rPh>
    <rPh sb="69" eb="71">
      <t>カイケイ</t>
    </rPh>
    <rPh sb="71" eb="74">
      <t>ホジョキン</t>
    </rPh>
    <rPh sb="75" eb="76">
      <t>フク</t>
    </rPh>
    <rPh sb="84" eb="86">
      <t>リュウイ</t>
    </rPh>
    <rPh sb="88" eb="90">
      <t>ヒツヨウ</t>
    </rPh>
    <rPh sb="163" eb="165">
      <t>リュウドウ</t>
    </rPh>
    <rPh sb="165" eb="167">
      <t>ヒリツ</t>
    </rPh>
    <rPh sb="278" eb="280">
      <t>キギョウ</t>
    </rPh>
    <rPh sb="280" eb="281">
      <t>サイ</t>
    </rPh>
    <rPh sb="281" eb="283">
      <t>ザンダカ</t>
    </rPh>
    <rPh sb="283" eb="284">
      <t>タイ</t>
    </rPh>
    <rPh sb="284" eb="286">
      <t>ジギョウ</t>
    </rPh>
    <rPh sb="286" eb="288">
      <t>キボ</t>
    </rPh>
    <rPh sb="288" eb="290">
      <t>ヒリツ</t>
    </rPh>
    <rPh sb="293" eb="295">
      <t>ナンバタ</t>
    </rPh>
    <rPh sb="295" eb="297">
      <t>チイキ</t>
    </rPh>
    <rPh sb="298" eb="300">
      <t>チュウシン</t>
    </rPh>
    <rPh sb="301" eb="304">
      <t>ゲスイドウ</t>
    </rPh>
    <rPh sb="304" eb="306">
      <t>セイビ</t>
    </rPh>
    <rPh sb="307" eb="310">
      <t>ジュウテンテキ</t>
    </rPh>
    <rPh sb="311" eb="312">
      <t>スス</t>
    </rPh>
    <rPh sb="321" eb="322">
      <t>タ</t>
    </rPh>
    <rPh sb="322" eb="324">
      <t>ダンタイ</t>
    </rPh>
    <rPh sb="326" eb="328">
      <t>ヒカク</t>
    </rPh>
    <rPh sb="329" eb="331">
      <t>キギョウ</t>
    </rPh>
    <rPh sb="331" eb="332">
      <t>サイ</t>
    </rPh>
    <rPh sb="332" eb="334">
      <t>ザンダカ</t>
    </rPh>
    <rPh sb="335" eb="336">
      <t>オオ</t>
    </rPh>
    <rPh sb="385" eb="387">
      <t>ショウライ</t>
    </rPh>
    <rPh sb="387" eb="388">
      <t>テキ</t>
    </rPh>
    <rPh sb="389" eb="391">
      <t>ジュヨウ</t>
    </rPh>
    <rPh sb="392" eb="394">
      <t>ミス</t>
    </rPh>
    <rPh sb="396" eb="398">
      <t>テキセツ</t>
    </rPh>
    <rPh sb="399" eb="401">
      <t>トウシ</t>
    </rPh>
    <rPh sb="401" eb="402">
      <t>リョウ</t>
    </rPh>
    <rPh sb="403" eb="405">
      <t>ケントウ</t>
    </rPh>
    <rPh sb="407" eb="409">
      <t>ヒツヨウ</t>
    </rPh>
    <rPh sb="418" eb="420">
      <t>ケイヒ</t>
    </rPh>
    <rPh sb="420" eb="422">
      <t>カイシュウ</t>
    </rPh>
    <rPh sb="422" eb="423">
      <t>リツ</t>
    </rPh>
    <rPh sb="426" eb="428">
      <t>トクテイ</t>
    </rPh>
    <rPh sb="428" eb="430">
      <t>カンキョウ</t>
    </rPh>
    <rPh sb="430" eb="432">
      <t>ホゼン</t>
    </rPh>
    <rPh sb="432" eb="434">
      <t>コウキョウ</t>
    </rPh>
    <rPh sb="434" eb="437">
      <t>ゲスイドウ</t>
    </rPh>
    <rPh sb="438" eb="440">
      <t>タイショウ</t>
    </rPh>
    <rPh sb="443" eb="445">
      <t>ジンコウ</t>
    </rPh>
    <rPh sb="445" eb="447">
      <t>ミツド</t>
    </rPh>
    <rPh sb="448" eb="449">
      <t>チイ</t>
    </rPh>
    <rPh sb="452" eb="455">
      <t>シヨウリョウ</t>
    </rPh>
    <rPh sb="455" eb="457">
      <t>シュウニュウ</t>
    </rPh>
    <rPh sb="460" eb="462">
      <t>ケイヒ</t>
    </rPh>
    <rPh sb="462" eb="464">
      <t>ゼンパン</t>
    </rPh>
    <rPh sb="465" eb="466">
      <t>オモ</t>
    </rPh>
    <rPh sb="467" eb="469">
      <t>シホン</t>
    </rPh>
    <rPh sb="469" eb="470">
      <t>ヒ</t>
    </rPh>
    <rPh sb="472" eb="473">
      <t>マカナ</t>
    </rPh>
    <rPh sb="477" eb="478">
      <t>ムズカ</t>
    </rPh>
    <rPh sb="484" eb="486">
      <t>コンゴ</t>
    </rPh>
    <rPh sb="488" eb="491">
      <t>スイセンカ</t>
    </rPh>
    <rPh sb="491" eb="492">
      <t>リツ</t>
    </rPh>
    <rPh sb="493" eb="495">
      <t>コウジョウ</t>
    </rPh>
    <rPh sb="495" eb="496">
      <t>トウ</t>
    </rPh>
    <rPh sb="499" eb="501">
      <t>ゾウシュウ</t>
    </rPh>
    <rPh sb="503" eb="505">
      <t>フメイ</t>
    </rPh>
    <rPh sb="505" eb="506">
      <t>スイ</t>
    </rPh>
    <rPh sb="507" eb="509">
      <t>サクゲン</t>
    </rPh>
    <rPh sb="509" eb="510">
      <t>トウ</t>
    </rPh>
    <rPh sb="512" eb="514">
      <t>イジ</t>
    </rPh>
    <rPh sb="514" eb="517">
      <t>カンリヒ</t>
    </rPh>
    <rPh sb="518" eb="520">
      <t>サクゲン</t>
    </rPh>
    <rPh sb="521" eb="522">
      <t>ツト</t>
    </rPh>
    <rPh sb="524" eb="526">
      <t>ヒツヨウ</t>
    </rPh>
    <rPh sb="535" eb="537">
      <t>オスイ</t>
    </rPh>
    <rPh sb="537" eb="539">
      <t>ショリ</t>
    </rPh>
    <rPh sb="539" eb="541">
      <t>ゲンカ</t>
    </rPh>
    <rPh sb="613" eb="615">
      <t>クリイレ</t>
    </rPh>
    <rPh sb="616" eb="618">
      <t>カミ</t>
    </rPh>
    <rPh sb="621" eb="623">
      <t>オスイ</t>
    </rPh>
    <rPh sb="623" eb="625">
      <t>ショリ</t>
    </rPh>
    <rPh sb="625" eb="627">
      <t>ゲンカ</t>
    </rPh>
    <rPh sb="634" eb="635">
      <t>エン</t>
    </rPh>
    <rPh sb="641" eb="643">
      <t>ケイエイ</t>
    </rPh>
    <rPh sb="643" eb="645">
      <t>カイゼン</t>
    </rPh>
    <rPh sb="646" eb="647">
      <t>ツト</t>
    </rPh>
    <rPh sb="649" eb="651">
      <t>ヒツヨウ</t>
    </rPh>
    <rPh sb="660" eb="663">
      <t>スイセンカ</t>
    </rPh>
    <rPh sb="663" eb="664">
      <t>リツ</t>
    </rPh>
    <rPh sb="667" eb="669">
      <t>チョッキン</t>
    </rPh>
    <rPh sb="672" eb="673">
      <t>ミチ</t>
    </rPh>
    <rPh sb="673" eb="674">
      <t>カン</t>
    </rPh>
    <rPh sb="675" eb="677">
      <t>シンセツ</t>
    </rPh>
    <rPh sb="679" eb="681">
      <t>チイキ</t>
    </rPh>
    <rPh sb="703" eb="705">
      <t>ケイヒ</t>
    </rPh>
    <rPh sb="705" eb="707">
      <t>カイシュウ</t>
    </rPh>
    <rPh sb="707" eb="708">
      <t>リツ</t>
    </rPh>
    <rPh sb="710" eb="712">
      <t>コウジョウ</t>
    </rPh>
    <rPh sb="713" eb="715">
      <t>カンレン</t>
    </rPh>
    <rPh sb="717" eb="720">
      <t>スイセンカ</t>
    </rPh>
    <rPh sb="725" eb="726">
      <t>ツト</t>
    </rPh>
    <rPh sb="728" eb="730">
      <t>ヒツヨウ</t>
    </rPh>
    <phoneticPr fontId="15"/>
  </si>
  <si>
    <t>①「有形固定資産減価償却率」
　同規模団体の平均をやや下回っていることから、老朽化の進捗は平均的なものであることが分かります。
②「管渠老朽化率」
③「管渠改善率」
　法定耐用年数（50年）を経過した管渠はありませんが、①の「有形固定資産減価償却率」から、管渠の老朽化が進行していることがうかがえます。今後は、老朽化の状況を把握しながら、緊急度の高い管渠について、計画的に更新を進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</si>
</sst>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C4-4B6D-8237-35A02E39DD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5DC4-4B6D-8237-35A02E39DD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3A-45C7-805E-D9E6089F5D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273A-45C7-805E-D9E6089F5D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93.35</c:v>
                </c:pt>
                <c:pt idx="1">
                  <c:v>92.59</c:v>
                </c:pt>
                <c:pt idx="2">
                  <c:v>92.38</c:v>
                </c:pt>
                <c:pt idx="3">
                  <c:v>90.86</c:v>
                </c:pt>
                <c:pt idx="4">
                  <c:v>90.34</c:v>
                </c:pt>
              </c:numCache>
            </c:numRef>
          </c:val>
          <c:extLst>
            <c:ext xmlns:c16="http://schemas.microsoft.com/office/drawing/2014/chart" uri="{C3380CC4-5D6E-409C-BE32-E72D297353CC}">
              <c16:uniqueId val="{00000000-8346-4339-9865-138265D383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8346-4339-9865-138265D383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171.66</c:v>
                </c:pt>
                <c:pt idx="1">
                  <c:v>170.02</c:v>
                </c:pt>
                <c:pt idx="2">
                  <c:v>133.66999999999999</c:v>
                </c:pt>
                <c:pt idx="3">
                  <c:v>110.9</c:v>
                </c:pt>
                <c:pt idx="4">
                  <c:v>111.62</c:v>
                </c:pt>
              </c:numCache>
            </c:numRef>
          </c:val>
          <c:extLst>
            <c:ext xmlns:c16="http://schemas.microsoft.com/office/drawing/2014/chart" uri="{C3380CC4-5D6E-409C-BE32-E72D297353CC}">
              <c16:uniqueId val="{00000000-3B98-4A23-83ED-7093DEB64E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3B98-4A23-83ED-7093DEB64E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32.65</c:v>
                </c:pt>
                <c:pt idx="1">
                  <c:v>31.25</c:v>
                </c:pt>
                <c:pt idx="2">
                  <c:v>31.06</c:v>
                </c:pt>
                <c:pt idx="3">
                  <c:v>31.93</c:v>
                </c:pt>
                <c:pt idx="4">
                  <c:v>32.799999999999997</c:v>
                </c:pt>
              </c:numCache>
            </c:numRef>
          </c:val>
          <c:extLst>
            <c:ext xmlns:c16="http://schemas.microsoft.com/office/drawing/2014/chart" uri="{C3380CC4-5D6E-409C-BE32-E72D297353CC}">
              <c16:uniqueId val="{00000000-D5AD-4405-93FF-37425A4C76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D5AD-4405-93FF-37425A4C76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AE-4836-B9AA-6CC4FF2BB4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24AE-4836-B9AA-6CC4FF2BB4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2A-4400-9A71-D390D6BAFF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852A-4400-9A71-D390D6BAFF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244.66</c:v>
                </c:pt>
                <c:pt idx="1">
                  <c:v>200.91</c:v>
                </c:pt>
                <c:pt idx="2">
                  <c:v>159.47</c:v>
                </c:pt>
                <c:pt idx="3">
                  <c:v>106.24</c:v>
                </c:pt>
                <c:pt idx="4">
                  <c:v>111.03</c:v>
                </c:pt>
              </c:numCache>
            </c:numRef>
          </c:val>
          <c:extLst>
            <c:ext xmlns:c16="http://schemas.microsoft.com/office/drawing/2014/chart" uri="{C3380CC4-5D6E-409C-BE32-E72D297353CC}">
              <c16:uniqueId val="{00000000-C1B3-402F-BA2D-20E9887394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C1B3-402F-BA2D-20E9887394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4367.88</c:v>
                </c:pt>
                <c:pt idx="1">
                  <c:v>4586.04</c:v>
                </c:pt>
                <c:pt idx="2">
                  <c:v>4710.55</c:v>
                </c:pt>
                <c:pt idx="3">
                  <c:v>4630.43</c:v>
                </c:pt>
                <c:pt idx="4">
                  <c:v>4602.76</c:v>
                </c:pt>
              </c:numCache>
            </c:numRef>
          </c:val>
          <c:extLst>
            <c:ext xmlns:c16="http://schemas.microsoft.com/office/drawing/2014/chart" uri="{C3380CC4-5D6E-409C-BE32-E72D297353CC}">
              <c16:uniqueId val="{00000000-003D-453C-83BE-06B21BC944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003D-453C-83BE-06B21BC944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69.010000000000005</c:v>
                </c:pt>
                <c:pt idx="1">
                  <c:v>67.7</c:v>
                </c:pt>
                <c:pt idx="2">
                  <c:v>67.55</c:v>
                </c:pt>
                <c:pt idx="3">
                  <c:v>67.31</c:v>
                </c:pt>
                <c:pt idx="4">
                  <c:v>66.41</c:v>
                </c:pt>
              </c:numCache>
            </c:numRef>
          </c:val>
          <c:extLst>
            <c:ext xmlns:c16="http://schemas.microsoft.com/office/drawing/2014/chart" uri="{C3380CC4-5D6E-409C-BE32-E72D297353CC}">
              <c16:uniqueId val="{00000000-8B9D-4D11-A114-8C10A7EA12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8B9D-4D11-A114-8C10A7EA12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0FA-4521-9164-DB81053B13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E0FA-4521-9164-DB81053B13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110" zoomScaleNormal="11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埼玉県　富士見市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4">
        <f>データ!S6</f>
        <v>113145</v>
      </c>
      <c r="AM8" s="44"/>
      <c r="AN8" s="44"/>
      <c r="AO8" s="44"/>
      <c r="AP8" s="44"/>
      <c r="AQ8" s="44"/>
      <c r="AR8" s="44"/>
      <c r="AS8" s="44"/>
      <c r="AT8" s="45">
        <f>データ!T6</f>
        <v>19.77</v>
      </c>
      <c r="AU8" s="45"/>
      <c r="AV8" s="45"/>
      <c r="AW8" s="45"/>
      <c r="AX8" s="45"/>
      <c r="AY8" s="45"/>
      <c r="AZ8" s="45"/>
      <c r="BA8" s="45"/>
      <c r="BB8" s="45">
        <f>データ!U6</f>
        <v>5723.07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55.38</v>
      </c>
      <c r="J10" s="45"/>
      <c r="K10" s="45"/>
      <c r="L10" s="45"/>
      <c r="M10" s="45"/>
      <c r="N10" s="45"/>
      <c r="O10" s="45"/>
      <c r="P10" s="45">
        <f>データ!P6</f>
        <v>3.79</v>
      </c>
      <c r="Q10" s="45"/>
      <c r="R10" s="45"/>
      <c r="S10" s="45"/>
      <c r="T10" s="45"/>
      <c r="U10" s="45"/>
      <c r="V10" s="45"/>
      <c r="W10" s="45">
        <f>データ!Q6</f>
        <v>84.04</v>
      </c>
      <c r="X10" s="45"/>
      <c r="Y10" s="45"/>
      <c r="Z10" s="45"/>
      <c r="AA10" s="45"/>
      <c r="AB10" s="45"/>
      <c r="AC10" s="45"/>
      <c r="AD10" s="44">
        <f>データ!R6</f>
        <v>1650</v>
      </c>
      <c r="AE10" s="44"/>
      <c r="AF10" s="44"/>
      <c r="AG10" s="44"/>
      <c r="AH10" s="44"/>
      <c r="AI10" s="44"/>
      <c r="AJ10" s="44"/>
      <c r="AK10" s="2"/>
      <c r="AL10" s="44">
        <f>データ!V6</f>
        <v>4294</v>
      </c>
      <c r="AM10" s="44"/>
      <c r="AN10" s="44"/>
      <c r="AO10" s="44"/>
      <c r="AP10" s="44"/>
      <c r="AQ10" s="44"/>
      <c r="AR10" s="44"/>
      <c r="AS10" s="44"/>
      <c r="AT10" s="45">
        <f>データ!W6</f>
        <v>2.3199999999999998</v>
      </c>
      <c r="AU10" s="45"/>
      <c r="AV10" s="45"/>
      <c r="AW10" s="45"/>
      <c r="AX10" s="45"/>
      <c r="AY10" s="45"/>
      <c r="AZ10" s="45"/>
      <c r="BA10" s="45"/>
      <c r="BB10" s="45">
        <f>データ!X6</f>
        <v>1850.86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3ftUFXqJyj/y/0uqUZauce0rMloeqlG9WvoRdQb3d6y6JInpp8miq/hhKAEt3kzUXXiGUit+Sn4czFneKemzmA==" saltValue="AredfmJyvfgJp/G5Z4JD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112356</v>
      </c>
      <c r="D6" s="19">
        <f t="shared" si="3"/>
        <v>46</v>
      </c>
      <c r="E6" s="19">
        <f t="shared" si="3"/>
        <v>17</v>
      </c>
      <c r="F6" s="19">
        <f t="shared" si="3"/>
        <v>4</v>
      </c>
      <c r="G6" s="19">
        <f t="shared" si="3"/>
        <v>0</v>
      </c>
      <c r="H6" s="19" t="str">
        <f t="shared" si="3"/>
        <v>埼玉県　富士見市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55.38</v>
      </c>
      <c r="P6" s="20">
        <f t="shared" si="3"/>
        <v>3.79</v>
      </c>
      <c r="Q6" s="20">
        <f t="shared" si="3"/>
        <v>84.04</v>
      </c>
      <c r="R6" s="20">
        <f t="shared" si="3"/>
        <v>1650</v>
      </c>
      <c r="S6" s="20">
        <f t="shared" si="3"/>
        <v>113145</v>
      </c>
      <c r="T6" s="20">
        <f t="shared" si="3"/>
        <v>19.77</v>
      </c>
      <c r="U6" s="20">
        <f t="shared" si="3"/>
        <v>5723.07</v>
      </c>
      <c r="V6" s="20">
        <f t="shared" si="3"/>
        <v>4294</v>
      </c>
      <c r="W6" s="20">
        <f t="shared" si="3"/>
        <v>2.3199999999999998</v>
      </c>
      <c r="X6" s="20">
        <f t="shared" si="3"/>
        <v>1850.86</v>
      </c>
      <c r="Y6" s="21">
        <f>IF(Y7="",NA(),Y7)</f>
        <v>171.66</v>
      </c>
      <c r="Z6" s="21">
        <f t="shared" ref="Z6:AH6" si="4">IF(Z7="",NA(),Z7)</f>
        <v>170.02</v>
      </c>
      <c r="AA6" s="21">
        <f t="shared" si="4"/>
        <v>133.66999999999999</v>
      </c>
      <c r="AB6" s="21">
        <f t="shared" si="4"/>
        <v>110.9</v>
      </c>
      <c r="AC6" s="21">
        <f t="shared" si="4"/>
        <v>111.62</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244.66</v>
      </c>
      <c r="AV6" s="21">
        <f t="shared" ref="AV6:BD6" si="6">IF(AV7="",NA(),AV7)</f>
        <v>200.91</v>
      </c>
      <c r="AW6" s="21">
        <f t="shared" si="6"/>
        <v>159.47</v>
      </c>
      <c r="AX6" s="21">
        <f t="shared" si="6"/>
        <v>106.24</v>
      </c>
      <c r="AY6" s="21">
        <f t="shared" si="6"/>
        <v>111.03</v>
      </c>
      <c r="AZ6" s="21">
        <f t="shared" si="6"/>
        <v>53.44</v>
      </c>
      <c r="BA6" s="21">
        <f t="shared" si="6"/>
        <v>46.85</v>
      </c>
      <c r="BB6" s="21">
        <f t="shared" si="6"/>
        <v>44.35</v>
      </c>
      <c r="BC6" s="21">
        <f t="shared" si="6"/>
        <v>41.51</v>
      </c>
      <c r="BD6" s="21">
        <f t="shared" si="6"/>
        <v>45.01</v>
      </c>
      <c r="BE6" s="20" t="str">
        <f>IF(BE7="","",IF(BE7="-","【-】","【"&amp;SUBSTITUTE(TEXT(BE7,"#,##0.00"),"-","△")&amp;"】"))</f>
        <v>【48.91】</v>
      </c>
      <c r="BF6" s="21">
        <f>IF(BF7="",NA(),BF7)</f>
        <v>4367.88</v>
      </c>
      <c r="BG6" s="21">
        <f t="shared" ref="BG6:BO6" si="7">IF(BG7="",NA(),BG7)</f>
        <v>4586.04</v>
      </c>
      <c r="BH6" s="21">
        <f t="shared" si="7"/>
        <v>4710.55</v>
      </c>
      <c r="BI6" s="21">
        <f t="shared" si="7"/>
        <v>4630.43</v>
      </c>
      <c r="BJ6" s="21">
        <f t="shared" si="7"/>
        <v>4602.76</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69.010000000000005</v>
      </c>
      <c r="BR6" s="21">
        <f t="shared" ref="BR6:BZ6" si="8">IF(BR7="",NA(),BR7)</f>
        <v>67.7</v>
      </c>
      <c r="BS6" s="21">
        <f t="shared" si="8"/>
        <v>67.55</v>
      </c>
      <c r="BT6" s="21">
        <f t="shared" si="8"/>
        <v>67.31</v>
      </c>
      <c r="BU6" s="21">
        <f t="shared" si="8"/>
        <v>66.41</v>
      </c>
      <c r="BV6" s="21">
        <f t="shared" si="8"/>
        <v>84.3</v>
      </c>
      <c r="BW6" s="21">
        <f t="shared" si="8"/>
        <v>82.88</v>
      </c>
      <c r="BX6" s="21">
        <f t="shared" si="8"/>
        <v>82.53</v>
      </c>
      <c r="BY6" s="21">
        <f t="shared" si="8"/>
        <v>81.81</v>
      </c>
      <c r="BZ6" s="21">
        <f t="shared" si="8"/>
        <v>82.27</v>
      </c>
      <c r="CA6" s="20" t="str">
        <f>IF(CA7="","",IF(CA7="-","【-】","【"&amp;SUBSTITUTE(TEXT(CA7,"#,##0.00"),"-","△")&amp;"】"))</f>
        <v>【75.33】</v>
      </c>
      <c r="CB6" s="21">
        <f>IF(CB7="",NA(),CB7)</f>
        <v>150</v>
      </c>
      <c r="CC6" s="21">
        <f t="shared" ref="CC6:CK6" si="9">IF(CC7="",NA(),CC7)</f>
        <v>150</v>
      </c>
      <c r="CD6" s="21">
        <f t="shared" si="9"/>
        <v>150</v>
      </c>
      <c r="CE6" s="21">
        <f t="shared" si="9"/>
        <v>150</v>
      </c>
      <c r="CF6" s="21">
        <f t="shared" si="9"/>
        <v>150</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93.35</v>
      </c>
      <c r="CY6" s="21">
        <f t="shared" ref="CY6:DG6" si="11">IF(CY7="",NA(),CY7)</f>
        <v>92.59</v>
      </c>
      <c r="CZ6" s="21">
        <f t="shared" si="11"/>
        <v>92.38</v>
      </c>
      <c r="DA6" s="21">
        <f t="shared" si="11"/>
        <v>90.86</v>
      </c>
      <c r="DB6" s="21">
        <f t="shared" si="11"/>
        <v>90.34</v>
      </c>
      <c r="DC6" s="21">
        <f t="shared" si="11"/>
        <v>87.96</v>
      </c>
      <c r="DD6" s="21">
        <f t="shared" si="11"/>
        <v>87.65</v>
      </c>
      <c r="DE6" s="21">
        <f t="shared" si="11"/>
        <v>88.15</v>
      </c>
      <c r="DF6" s="21">
        <f t="shared" si="11"/>
        <v>88.37</v>
      </c>
      <c r="DG6" s="21">
        <f t="shared" si="11"/>
        <v>88.66</v>
      </c>
      <c r="DH6" s="20" t="str">
        <f>IF(DH7="","",IF(DH7="-","【-】","【"&amp;SUBSTITUTE(TEXT(DH7,"#,##0.00"),"-","△")&amp;"】"))</f>
        <v>【86.21】</v>
      </c>
      <c r="DI6" s="21">
        <f>IF(DI7="",NA(),DI7)</f>
        <v>32.65</v>
      </c>
      <c r="DJ6" s="21">
        <f t="shared" ref="DJ6:DR6" si="12">IF(DJ7="",NA(),DJ7)</f>
        <v>31.25</v>
      </c>
      <c r="DK6" s="21">
        <f t="shared" si="12"/>
        <v>31.06</v>
      </c>
      <c r="DL6" s="21">
        <f t="shared" si="12"/>
        <v>31.93</v>
      </c>
      <c r="DM6" s="21">
        <f t="shared" si="12"/>
        <v>32.799999999999997</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112356</v>
      </c>
      <c r="D7" s="23">
        <v>46</v>
      </c>
      <c r="E7" s="23">
        <v>17</v>
      </c>
      <c r="F7" s="23">
        <v>4</v>
      </c>
      <c r="G7" s="23">
        <v>0</v>
      </c>
      <c r="H7" s="23" t="s">
        <v>95</v>
      </c>
      <c r="I7" s="23" t="s">
        <v>96</v>
      </c>
      <c r="J7" s="23" t="s">
        <v>97</v>
      </c>
      <c r="K7" s="23" t="s">
        <v>98</v>
      </c>
      <c r="L7" s="23" t="s">
        <v>99</v>
      </c>
      <c r="M7" s="23" t="s">
        <v>100</v>
      </c>
      <c r="N7" s="24" t="s">
        <v>101</v>
      </c>
      <c r="O7" s="24">
        <v>55.38</v>
      </c>
      <c r="P7" s="24">
        <v>3.79</v>
      </c>
      <c r="Q7" s="24">
        <v>84.04</v>
      </c>
      <c r="R7" s="24">
        <v>1650</v>
      </c>
      <c r="S7" s="24">
        <v>113145</v>
      </c>
      <c r="T7" s="24">
        <v>19.77</v>
      </c>
      <c r="U7" s="24">
        <v>5723.07</v>
      </c>
      <c r="V7" s="24">
        <v>4294</v>
      </c>
      <c r="W7" s="24">
        <v>2.3199999999999998</v>
      </c>
      <c r="X7" s="24">
        <v>1850.86</v>
      </c>
      <c r="Y7" s="24">
        <v>171.66</v>
      </c>
      <c r="Z7" s="24">
        <v>170.02</v>
      </c>
      <c r="AA7" s="24">
        <v>133.66999999999999</v>
      </c>
      <c r="AB7" s="24">
        <v>110.9</v>
      </c>
      <c r="AC7" s="24">
        <v>111.62</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244.66</v>
      </c>
      <c r="AV7" s="24">
        <v>200.91</v>
      </c>
      <c r="AW7" s="24">
        <v>159.47</v>
      </c>
      <c r="AX7" s="24">
        <v>106.24</v>
      </c>
      <c r="AY7" s="24">
        <v>111.03</v>
      </c>
      <c r="AZ7" s="24">
        <v>53.44</v>
      </c>
      <c r="BA7" s="24">
        <v>46.85</v>
      </c>
      <c r="BB7" s="24">
        <v>44.35</v>
      </c>
      <c r="BC7" s="24">
        <v>41.51</v>
      </c>
      <c r="BD7" s="24">
        <v>45.01</v>
      </c>
      <c r="BE7" s="24">
        <v>48.91</v>
      </c>
      <c r="BF7" s="24">
        <v>4367.88</v>
      </c>
      <c r="BG7" s="24">
        <v>4586.04</v>
      </c>
      <c r="BH7" s="24">
        <v>4710.55</v>
      </c>
      <c r="BI7" s="24">
        <v>4630.43</v>
      </c>
      <c r="BJ7" s="24">
        <v>4602.76</v>
      </c>
      <c r="BK7" s="24">
        <v>1267.3900000000001</v>
      </c>
      <c r="BL7" s="24">
        <v>1268.6300000000001</v>
      </c>
      <c r="BM7" s="24">
        <v>1283.69</v>
      </c>
      <c r="BN7" s="24">
        <v>1160.22</v>
      </c>
      <c r="BO7" s="24">
        <v>1141.98</v>
      </c>
      <c r="BP7" s="24">
        <v>1156.82</v>
      </c>
      <c r="BQ7" s="24">
        <v>69.010000000000005</v>
      </c>
      <c r="BR7" s="24">
        <v>67.7</v>
      </c>
      <c r="BS7" s="24">
        <v>67.55</v>
      </c>
      <c r="BT7" s="24">
        <v>67.31</v>
      </c>
      <c r="BU7" s="24">
        <v>66.41</v>
      </c>
      <c r="BV7" s="24">
        <v>84.3</v>
      </c>
      <c r="BW7" s="24">
        <v>82.88</v>
      </c>
      <c r="BX7" s="24">
        <v>82.53</v>
      </c>
      <c r="BY7" s="24">
        <v>81.81</v>
      </c>
      <c r="BZ7" s="24">
        <v>82.27</v>
      </c>
      <c r="CA7" s="24">
        <v>75.33</v>
      </c>
      <c r="CB7" s="24">
        <v>150</v>
      </c>
      <c r="CC7" s="24">
        <v>150</v>
      </c>
      <c r="CD7" s="24">
        <v>150</v>
      </c>
      <c r="CE7" s="24">
        <v>150</v>
      </c>
      <c r="CF7" s="24">
        <v>150</v>
      </c>
      <c r="CG7" s="24">
        <v>185.47</v>
      </c>
      <c r="CH7" s="24">
        <v>187.76</v>
      </c>
      <c r="CI7" s="24">
        <v>190.48</v>
      </c>
      <c r="CJ7" s="24">
        <v>193.59</v>
      </c>
      <c r="CK7" s="24">
        <v>194.42</v>
      </c>
      <c r="CL7" s="24">
        <v>215.73</v>
      </c>
      <c r="CM7" s="24" t="s">
        <v>101</v>
      </c>
      <c r="CN7" s="24" t="s">
        <v>101</v>
      </c>
      <c r="CO7" s="24" t="s">
        <v>101</v>
      </c>
      <c r="CP7" s="24" t="s">
        <v>101</v>
      </c>
      <c r="CQ7" s="24" t="s">
        <v>101</v>
      </c>
      <c r="CR7" s="24">
        <v>45.68</v>
      </c>
      <c r="CS7" s="24">
        <v>45.87</v>
      </c>
      <c r="CT7" s="24">
        <v>44.24</v>
      </c>
      <c r="CU7" s="24">
        <v>45.3</v>
      </c>
      <c r="CV7" s="24">
        <v>45.6</v>
      </c>
      <c r="CW7" s="24">
        <v>43.28</v>
      </c>
      <c r="CX7" s="24">
        <v>93.35</v>
      </c>
      <c r="CY7" s="24">
        <v>92.59</v>
      </c>
      <c r="CZ7" s="24">
        <v>92.38</v>
      </c>
      <c r="DA7" s="24">
        <v>90.86</v>
      </c>
      <c r="DB7" s="24">
        <v>90.34</v>
      </c>
      <c r="DC7" s="24">
        <v>87.96</v>
      </c>
      <c r="DD7" s="24">
        <v>87.65</v>
      </c>
      <c r="DE7" s="24">
        <v>88.15</v>
      </c>
      <c r="DF7" s="24">
        <v>88.37</v>
      </c>
      <c r="DG7" s="24">
        <v>88.66</v>
      </c>
      <c r="DH7" s="24">
        <v>86.21</v>
      </c>
      <c r="DI7" s="24">
        <v>32.65</v>
      </c>
      <c r="DJ7" s="24">
        <v>31.25</v>
      </c>
      <c r="DK7" s="24">
        <v>31.06</v>
      </c>
      <c r="DL7" s="24">
        <v>31.93</v>
      </c>
      <c r="DM7" s="24">
        <v>32.799999999999997</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大塚　正人</cp:lastModifiedBy>
  <cp:lastPrinted>2025-01-30T08:55:09Z</cp:lastPrinted>
  <dcterms:created xsi:type="dcterms:W3CDTF">2025-01-24T07:10:23Z</dcterms:created>
  <dcterms:modified xsi:type="dcterms:W3CDTF">2025-02-03T06:34:41Z</dcterms:modified>
  <cp:category/>
</cp:coreProperties>
</file>