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水道課\01_庶務G\◎経営戦略関係\◆経営比較分析表\R04年度　経営比較分析表（水道）Ｒ3決算\"/>
    </mc:Choice>
  </mc:AlternateContent>
  <workbookProtection workbookAlgorithmName="SHA-512" workbookHashValue="TJ8yNNJWaMVA3xCgwtjCGzY3aqnE0J3oKOIrkovnXUUzkmYpazlXuXU1NUzfw6wXaPZI2511f6CK1jtCKZJNcA==" workbookSaltValue="1f1YrVHRJRAewyRJjas4S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I85" i="4"/>
  <c r="H85" i="4"/>
  <c r="F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<sst xmlns="http://schemas.openxmlformats.org/spreadsheetml/2006/main" count="228" uniqueCount="113">
  <si>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</si>
  <si>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</si>
  <si>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</si>
  <si>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</si>
  <si>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</si>
  <si>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</si>
  <si>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</si>
  <si>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</si>
  <si>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</si>
  <si>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</si>
  <si>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</si>
  <si>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</si>
  <si>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</si>
  <si>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</si>
  <si>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</si>
  <si>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</si>
  <si>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現在給水人口(人)</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</si>
  <si>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</si>
  <si>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</si>
  <si>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</si>
  <si>
    <t>類似団体平均値（平均値）</t>
  </si>
  <si>
    <t>【】</t>
  </si>
  <si>
    <t>令和3年度全国平均</t>
    <rPh sb="0" eb="2">
      <t>レイワ</t>
    </rPh>
    <rPh sb="3" eb="5">
      <t>ネンド</t>
    </rPh>
    <phoneticPr fontId="4"/>
  </si>
  <si>
    <t>分析欄</t>
    <rPh sb="0" eb="2">
      <t>ブンセキ</t>
    </rPh>
    <rPh sb="2" eb="3">
      <t>ラン</t>
    </rPh>
    <phoneticPr fontId="4"/>
  </si>
  <si>
    <t>1. 経営の健全性・効率性</t>
  </si>
  <si>
    <t>1. 経営の健全性・効率性について</t>
  </si>
  <si>
    <t>2. 老朽化の状況について</t>
  </si>
  <si>
    <t>2. 老朽化の状況</t>
  </si>
  <si>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</si>
  <si>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</si>
  <si>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</si>
  <si>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</si>
  <si>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</si>
  <si>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</si>
  <si>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</si>
  <si>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</si>
  <si>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</si>
  <si>
    <t>1⑧</t>
  </si>
  <si>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</si>
  <si>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</si>
  <si>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</si>
  <si>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</si>
  <si>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</si>
  <si>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</si>
  <si>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</si>
  <si>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</si>
  <si>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</si>
  <si>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</si>
  <si>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</si>
  <si>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</si>
  <si>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</si>
  <si>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</si>
  <si>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</si>
  <si>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</si>
  <si>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</si>
  <si>
    <t>②累積欠損金比率(％)</t>
  </si>
  <si>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</si>
  <si>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</si>
  <si>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</si>
  <si>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</si>
  <si>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</si>
  <si>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</si>
  <si>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</si>
  <si>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</si>
  <si>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</si>
  <si>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</si>
  <si>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</si>
  <si>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</si>
  <si>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</si>
  <si>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</si>
  <si>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</si>
  <si>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</si>
  <si>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</si>
  <si>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</si>
  <si>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</si>
  <si>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</si>
  <si>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</si>
  <si>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</si>
  <si>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</si>
  <si>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</si>
  <si>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</si>
  <si>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</si>
  <si>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</si>
  <si>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</si>
  <si>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</si>
  <si>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</si>
  <si>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</si>
  <si>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</si>
  <si>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</si>
  <si>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</si>
  <si>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</si>
  <si>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</si>
  <si>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</si>
  <si>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</si>
  <si>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</si>
  <si>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</si>
  <si>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</si>
  <si>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</si>
  <si>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</si>
  <si>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</si>
  <si>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</si>
  <si>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</si>
  <si>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</si>
  <si>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</si>
  <si>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</si>
  <si>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</si>
  <si>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</si>
  <si>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</si>
  <si>
    <t>"R"dd</t>
  </si>
  <si>
    <t>←書式設定</t>
    <rPh sb="1" eb="3">
      <t>ショシキ</t>
    </rPh>
    <rPh sb="3" eb="5">
      <t>セッテイ</t>
    </rPh>
    <phoneticPr fontId="4"/>
  </si>
  <si>
    <t>①有形固定資産減価償却率
　全国平均及び類似団体の平均値を上回っている。管路経年化率、管路更新率を踏まえ、将来的な更新等の財源の確保や計画的な老朽化対策が必要である。
②管路経年化率
　全国平均及び類似団体の平均値を下回っている。現時点では法定耐用年数を超えた管路の割合が低いことを示している。
③管路更新率
　全国平均及び類似団体の平均値を下回っている。管路経年化率が低いため、現時点での投資の必要性は低いものの将来的な投資は必然であるため、計画的な更新の見直しが必要である。</t>
    <phoneticPr fontId="4"/>
  </si>
  <si>
    <t>　現状では、事業・サービスの提供を安定的に継続するために必要な施設・設備に対する投資が適切に見込まれ、経営状況は、概ね健全な状態であるといえる。
　しかし将来的な管路の更新など課題は明らかである。富士見市水道ビジョンに基づき、財源の確保や事業運営の効率化を進め、水道施設等の整備の見直しを随時検討していくものである。</t>
    <phoneticPr fontId="4"/>
  </si>
  <si>
    <t>①経常収支比率
　単年度の収支が100％以上と黒字を示す指標である。大型商業施設の開業に伴い給水収益が微増し経常費用が低減している傾向にあることが要因と考えられる。今後は浄水場などの施設の老朽化対策を効率的に実施して維持管理の経費を抑えていくことが求められる。
②累積欠損金比率
　累積欠損金は発生していない。これは経常収支比率から見る黒字の影響である。しかし今後給水収益の減少や施設整備への投資による支出の増加などの推移に注意が必要である。
③流動比率
　新規の企業債借入予定も見込まれないため安定した支払能力を保有している。
④企業債残高対給水収益比率
　現時点では内部留保資金を活用することにより建設改良費の不足分を補填できているため、当面企業債借入予定は見込まれていない。よって企業債残高も減少傾向である。しかし今後給水収益の減少や施設整備への投資による支出の増加などの推移を検証していく必要がある。
⑤料金回収率
　類似団体の平均値を上回っており、給水に係る費用が給水収益で賄えていることを表している。
⑥給水減価
　類似団体の平均値を下回っている。R2年度（コロナ減免実施）を除けば、経常費用が減少していることにより給水減価が抑えられ効率的な運営となった。
⑦施設利用率
　人口規模に見合った最大給水量の設定により、安定した施設利用率を継続している。今後も人口・水需要の推移に注視した最大給水量の設定を行っていく。
⑧有収率
　全国平均及び類似団体の平均値を上回っている。引き続き漏水やメーター不感による収益につながらない配水状況改善に努める。</t>
    <rPh sb="406" eb="408">
      <t>リョウキン</t>
    </rPh>
    <rPh sb="408" eb="410">
      <t>カイシュウ</t>
    </rPh>
    <rPh sb="410" eb="411">
      <t>リツ</t>
    </rPh>
    <rPh sb="413" eb="415">
      <t>ルイジ</t>
    </rPh>
    <rPh sb="415" eb="417">
      <t>ダンタイ</t>
    </rPh>
    <rPh sb="418" eb="421">
      <t>ヘイキンチ</t>
    </rPh>
    <rPh sb="422" eb="424">
      <t>ウワマワ</t>
    </rPh>
    <rPh sb="429" eb="431">
      <t>キュウスイ</t>
    </rPh>
    <rPh sb="432" eb="433">
      <t>カカ</t>
    </rPh>
    <rPh sb="434" eb="436">
      <t>ヒヨウ</t>
    </rPh>
    <rPh sb="437" eb="439">
      <t>キュウスイ</t>
    </rPh>
    <rPh sb="439" eb="441">
      <t>シュウエキ</t>
    </rPh>
    <rPh sb="442" eb="443">
      <t>マカナ</t>
    </rPh>
    <rPh sb="450" eb="451">
      <t>アラワ</t>
    </rPh>
    <rPh sb="458" eb="460">
      <t>キュウスイ</t>
    </rPh>
    <rPh sb="460" eb="462">
      <t>ゲンカ</t>
    </rPh>
    <rPh sb="464" eb="466">
      <t>ルイジ</t>
    </rPh>
    <rPh sb="466" eb="468">
      <t>ダンタイ</t>
    </rPh>
    <rPh sb="469" eb="472">
      <t>ヘイキンチ</t>
    </rPh>
    <rPh sb="473" eb="475">
      <t>シタマワ</t>
    </rPh>
    <rPh sb="482" eb="484">
      <t>ネンド</t>
    </rPh>
    <rPh sb="488" eb="490">
      <t>ゲンメン</t>
    </rPh>
    <rPh sb="490" eb="492">
      <t>ジッシ</t>
    </rPh>
    <rPh sb="494" eb="495">
      <t>ノゾ</t>
    </rPh>
    <rPh sb="498" eb="500">
      <t>ケイジョウ</t>
    </rPh>
    <rPh sb="500" eb="502">
      <t>ヒヨウ</t>
    </rPh>
    <rPh sb="503" eb="505">
      <t>ゲンショウ</t>
    </rPh>
    <rPh sb="514" eb="516">
      <t>キュウスイ</t>
    </rPh>
    <rPh sb="516" eb="518">
      <t>ゲンカ</t>
    </rPh>
    <rPh sb="519" eb="520">
      <t>オサ</t>
    </rPh>
    <rPh sb="523" eb="526">
      <t>コウリツテキ</t>
    </rPh>
    <rPh sb="527" eb="529">
      <t>ウンエイ</t>
    </rPh>
    <rPh sb="536" eb="538">
      <t>シセツ</t>
    </rPh>
    <rPh sb="538" eb="540">
      <t>リヨウ</t>
    </rPh>
    <rPh sb="540" eb="541">
      <t>リツ</t>
    </rPh>
    <rPh sb="543" eb="545">
      <t>ジンコウ</t>
    </rPh>
    <rPh sb="545" eb="547">
      <t>キボ</t>
    </rPh>
    <rPh sb="548" eb="550">
      <t>ミア</t>
    </rPh>
    <rPh sb="552" eb="554">
      <t>サイダイ</t>
    </rPh>
    <rPh sb="554" eb="556">
      <t>キュウスイ</t>
    </rPh>
    <rPh sb="556" eb="557">
      <t>リョウ</t>
    </rPh>
    <rPh sb="558" eb="560">
      <t>セッテイ</t>
    </rPh>
    <rPh sb="564" eb="566">
      <t>アンテイ</t>
    </rPh>
    <rPh sb="568" eb="570">
      <t>シセツ</t>
    </rPh>
    <rPh sb="570" eb="572">
      <t>リヨウ</t>
    </rPh>
    <rPh sb="572" eb="573">
      <t>リツ</t>
    </rPh>
    <rPh sb="574" eb="576">
      <t>ケイゾク</t>
    </rPh>
    <rPh sb="581" eb="583">
      <t>コンゴ</t>
    </rPh>
    <rPh sb="584" eb="586">
      <t>ジンコウ</t>
    </rPh>
    <rPh sb="587" eb="588">
      <t>ミズ</t>
    </rPh>
    <rPh sb="588" eb="590">
      <t>ジュヨウ</t>
    </rPh>
    <rPh sb="591" eb="593">
      <t>スイイ</t>
    </rPh>
    <rPh sb="594" eb="596">
      <t>チュウシ</t>
    </rPh>
    <rPh sb="598" eb="600">
      <t>サイダイ</t>
    </rPh>
    <rPh sb="600" eb="602">
      <t>キュウスイ</t>
    </rPh>
    <rPh sb="602" eb="603">
      <t>リョウ</t>
    </rPh>
    <rPh sb="604" eb="606">
      <t>セッテイ</t>
    </rPh>
    <rPh sb="607" eb="608">
      <t>オコナ</t>
    </rPh>
    <rPh sb="615" eb="618">
      <t>ユウシュウリツ</t>
    </rPh>
    <rPh sb="620" eb="622">
      <t>ゼンコク</t>
    </rPh>
    <rPh sb="622" eb="624">
      <t>ヘイキン</t>
    </rPh>
    <rPh sb="624" eb="625">
      <t>オヨ</t>
    </rPh>
    <rPh sb="626" eb="628">
      <t>ルイジ</t>
    </rPh>
    <rPh sb="628" eb="630">
      <t>ダンタイ</t>
    </rPh>
    <rPh sb="631" eb="634">
      <t>ヘイキンチ</t>
    </rPh>
    <rPh sb="635" eb="637">
      <t>ウワマワ</t>
    </rPh>
    <rPh sb="642" eb="643">
      <t>ヒ</t>
    </rPh>
    <rPh sb="644" eb="645">
      <t>ツヅ</t>
    </rPh>
    <rPh sb="646" eb="648">
      <t>ロウスイ</t>
    </rPh>
    <rPh sb="653" eb="655">
      <t>フカン</t>
    </rPh>
    <rPh sb="658" eb="660">
      <t>シュウエキ</t>
    </rPh>
    <rPh sb="667" eb="669">
      <t>ハイスイ</t>
    </rPh>
    <rPh sb="669" eb="671">
      <t>ジョウキョウ</t>
    </rPh>
    <rPh sb="671" eb="673">
      <t>カイゼン</t>
    </rPh>
    <rPh sb="674" eb="67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</si>
</sst>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6" fillId="0" borderId="0" applyFont="0" applyFill="0" applyBorder="0" applyProtection="0"/>
    <xf numFmtId="0" fontId="16" fillId="0" borderId="0">
      <alignment vertical="center"/>
    </xf>
  </cellStyleXfs>
  <cellXfs count="93">
    <xf numFmtId="0" fontId="0" fillId="0" borderId="0" xfId="0" applyAlignment="1">
      <alignment vertical="center"/>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horizontal="center" vertical="center"/>
    </xf>
    <xf numFmtId="0" fontId="5" fillId="0" borderId="9" xfId="7" applyFont="1" applyBorder="1" applyAlignment="1">
      <alignment vertical="center"/>
    </xf>
    <xf numFmtId="0" fontId="5" fillId="0" borderId="10" xfId="7" applyFont="1" applyBorder="1" applyAlignment="1">
      <alignment vertical="center"/>
    </xf>
    <xf numFmtId="0" fontId="13" fillId="0" borderId="0" xfId="7" applyFont="1" applyAlignment="1">
      <alignment vertical="center"/>
    </xf>
    <xf numFmtId="0" fontId="14" fillId="0" borderId="0" xfId="7" applyFont="1" applyAlignment="1">
      <alignment horizontal="center" vertical="center"/>
    </xf>
    <xf numFmtId="0" fontId="5" fillId="0" borderId="11" xfId="7" applyFont="1" applyBorder="1" applyAlignment="1">
      <alignment vertical="center"/>
    </xf>
    <xf numFmtId="0" fontId="5" fillId="0" borderId="1" xfId="7" applyFont="1" applyBorder="1" applyAlignment="1">
      <alignment vertical="center"/>
    </xf>
    <xf numFmtId="0" fontId="5" fillId="0" borderId="12" xfId="7" applyFont="1" applyBorder="1" applyAlignment="1">
      <alignment vertical="center"/>
    </xf>
    <xf numFmtId="0" fontId="3" fillId="0" borderId="0" xfId="7" applyFont="1" applyAlignment="1">
      <alignment horizontal="center" vertical="center"/>
    </xf>
    <xf numFmtId="0" fontId="15" fillId="0" borderId="0" xfId="7" applyFont="1" applyAlignment="1">
      <alignment vertical="center"/>
    </xf>
    <xf numFmtId="0" fontId="2" fillId="0" borderId="0" xfId="7" applyFont="1" applyAlignment="1" applyProtection="1">
      <alignment vertical="center"/>
      <protection hidden="1"/>
    </xf>
    <xf numFmtId="0" fontId="2" fillId="0" borderId="0" xfId="7" applyFont="1" applyAlignment="1">
      <alignment vertical="center"/>
    </xf>
    <xf numFmtId="0" fontId="0" fillId="3" borderId="5" xfId="7" applyFont="1" applyFill="1" applyBorder="1" applyAlignment="1">
      <alignment vertical="center"/>
    </xf>
    <xf numFmtId="0" fontId="0" fillId="3" borderId="13" xfId="7" applyFont="1" applyFill="1" applyBorder="1" applyAlignment="1">
      <alignment vertical="center"/>
    </xf>
    <xf numFmtId="0" fontId="0" fillId="3" borderId="14" xfId="7" applyFont="1" applyFill="1" applyBorder="1" applyAlignment="1">
      <alignment vertical="center"/>
    </xf>
    <xf numFmtId="0" fontId="0" fillId="3" borderId="15" xfId="7" applyFont="1" applyFill="1" applyBorder="1" applyAlignment="1">
      <alignment vertical="center"/>
    </xf>
    <xf numFmtId="0" fontId="0" fillId="3" borderId="5" xfId="7" applyFont="1" applyFill="1" applyBorder="1" applyAlignment="1">
      <alignment vertical="center" shrinkToFit="1"/>
    </xf>
    <xf numFmtId="0" fontId="0" fillId="4" borderId="5" xfId="7" applyFont="1" applyFill="1" applyBorder="1" applyAlignment="1">
      <alignment vertical="center" shrinkToFit="1"/>
    </xf>
    <xf numFmtId="177" fontId="0" fillId="4" borderId="5" xfId="6" applyNumberFormat="1" applyFont="1" applyFill="1" applyBorder="1" applyAlignment="1">
      <alignment vertical="center" shrinkToFit="1"/>
    </xf>
    <xf numFmtId="178" fontId="0" fillId="4" borderId="5"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5" xfId="7" applyFont="1" applyBorder="1" applyAlignment="1">
      <alignment vertical="center" shrinkToFit="1"/>
    </xf>
    <xf numFmtId="177" fontId="0" fillId="0" borderId="5" xfId="6" applyNumberFormat="1" applyFont="1" applyBorder="1" applyAlignment="1">
      <alignment vertical="center" shrinkToFit="1"/>
    </xf>
    <xf numFmtId="40" fontId="0" fillId="0" borderId="0" xfId="7" applyNumberFormat="1" applyFont="1" applyAlignment="1">
      <alignment vertical="center"/>
    </xf>
    <xf numFmtId="179" fontId="0" fillId="0" borderId="0" xfId="6" applyNumberFormat="1" applyFont="1" applyBorder="1" applyAlignment="1">
      <alignment vertical="center" shrinkToFit="1"/>
    </xf>
    <xf numFmtId="0" fontId="0" fillId="5" borderId="5" xfId="7" applyFont="1" applyFill="1" applyBorder="1" applyAlignment="1">
      <alignment vertical="center"/>
    </xf>
    <xf numFmtId="180" fontId="0" fillId="0" borderId="5" xfId="7" applyNumberFormat="1" applyFont="1" applyBorder="1" applyAlignment="1">
      <alignment vertical="center"/>
    </xf>
    <xf numFmtId="181" fontId="0" fillId="0" borderId="5" xfId="7" applyNumberFormat="1" applyFont="1" applyBorder="1" applyAlignment="1">
      <alignment vertical="center"/>
    </xf>
    <xf numFmtId="0" fontId="6" fillId="0" borderId="0" xfId="7" applyFont="1" applyAlignment="1">
      <alignment horizontal="center" vertical="center"/>
    </xf>
    <xf numFmtId="49" fontId="3" fillId="0" borderId="1" xfId="7" applyNumberFormat="1" applyFont="1" applyBorder="1" applyAlignment="1" applyProtection="1">
      <alignment horizontal="left" vertical="center"/>
      <protection hidden="1"/>
    </xf>
    <xf numFmtId="49" fontId="3" fillId="0" borderId="0" xfId="7" applyNumberFormat="1" applyFont="1" applyAlignment="1" applyProtection="1">
      <alignment horizontal="left" vertical="center"/>
      <protection hidden="1"/>
    </xf>
    <xf numFmtId="0" fontId="3" fillId="2" borderId="2" xfId="7" applyFont="1" applyFill="1" applyBorder="1" applyAlignment="1">
      <alignment horizontal="center" vertical="center" shrinkToFit="1"/>
    </xf>
    <xf numFmtId="0" fontId="3" fillId="2" borderId="3" xfId="7" applyFont="1" applyFill="1" applyBorder="1" applyAlignment="1">
      <alignment horizontal="center" vertical="center" shrinkToFit="1"/>
    </xf>
    <xf numFmtId="0" fontId="3" fillId="2" borderId="4" xfId="7" applyFont="1" applyFill="1" applyBorder="1" applyAlignment="1">
      <alignment horizontal="center" vertical="center" shrinkToFit="1"/>
    </xf>
    <xf numFmtId="0" fontId="3" fillId="2" borderId="5" xfId="7" applyFont="1" applyFill="1" applyBorder="1" applyAlignment="1">
      <alignment horizontal="center" vertical="center" shrinkToFit="1"/>
    </xf>
    <xf numFmtId="0" fontId="8" fillId="0" borderId="6" xfId="7" applyFont="1" applyBorder="1" applyAlignment="1">
      <alignment horizontal="left" vertical="center"/>
    </xf>
    <xf numFmtId="0" fontId="8" fillId="0" borderId="7" xfId="7" applyFont="1" applyBorder="1" applyAlignment="1">
      <alignment horizontal="left" vertical="center"/>
    </xf>
    <xf numFmtId="0" fontId="8" fillId="0" borderId="8" xfId="7" applyFont="1" applyBorder="1" applyAlignment="1">
      <alignment horizontal="left" vertical="center"/>
    </xf>
    <xf numFmtId="0" fontId="5" fillId="0" borderId="2" xfId="7" applyFont="1" applyBorder="1" applyAlignment="1" applyProtection="1">
      <alignment horizontal="center" vertical="center" shrinkToFit="1"/>
      <protection hidden="1"/>
    </xf>
    <xf numFmtId="0" fontId="5" fillId="0" borderId="3" xfId="7" applyFont="1" applyBorder="1" applyAlignment="1" applyProtection="1">
      <alignment horizontal="center" vertical="center" shrinkToFit="1"/>
      <protection hidden="1"/>
    </xf>
    <xf numFmtId="0" fontId="5" fillId="0" borderId="4" xfId="7" applyFont="1" applyBorder="1" applyAlignment="1" applyProtection="1">
      <alignment horizontal="center" vertical="center" shrinkToFit="1"/>
      <protection hidden="1"/>
    </xf>
    <xf numFmtId="0" fontId="5" fillId="0" borderId="5" xfId="7" applyFont="1" applyBorder="1" applyAlignment="1" applyProtection="1">
      <alignment horizontal="center" vertical="center" shrinkToFit="1"/>
      <protection hidden="1"/>
    </xf>
    <xf numFmtId="176" fontId="5" fillId="0" borderId="5" xfId="7" applyNumberFormat="1" applyFont="1" applyBorder="1" applyAlignment="1" applyProtection="1">
      <alignment horizontal="center" vertical="center" shrinkToFit="1"/>
      <protection hidden="1"/>
    </xf>
    <xf numFmtId="177" fontId="5" fillId="0" borderId="2" xfId="7" applyNumberFormat="1" applyFont="1" applyBorder="1" applyAlignment="1" applyProtection="1">
      <alignment horizontal="center" vertical="center" shrinkToFit="1"/>
      <protection hidden="1"/>
    </xf>
    <xf numFmtId="177" fontId="5" fillId="0" borderId="3" xfId="7" applyNumberFormat="1" applyFont="1" applyBorder="1" applyAlignment="1" applyProtection="1">
      <alignment horizontal="center" vertical="center" shrinkToFit="1"/>
      <protection hidden="1"/>
    </xf>
    <xf numFmtId="177" fontId="5" fillId="0" borderId="5" xfId="7" applyNumberFormat="1" applyFont="1" applyBorder="1" applyAlignment="1" applyProtection="1">
      <alignment horizontal="center" vertical="center" shrinkToFit="1"/>
      <protection hidden="1"/>
    </xf>
    <xf numFmtId="0" fontId="9" fillId="0" borderId="9" xfId="7" applyFont="1" applyBorder="1" applyAlignment="1">
      <alignment horizontal="center" vertical="center"/>
    </xf>
    <xf numFmtId="0" fontId="9" fillId="0" borderId="0" xfId="7" applyFont="1" applyAlignment="1">
      <alignment horizontal="center" vertical="center"/>
    </xf>
    <xf numFmtId="0" fontId="9" fillId="0" borderId="0" xfId="7" applyFont="1" applyAlignment="1">
      <alignment horizontal="left" vertical="center"/>
    </xf>
    <xf numFmtId="0" fontId="9" fillId="0" borderId="10" xfId="7" applyFont="1" applyBorder="1" applyAlignment="1">
      <alignment horizontal="left" vertical="center"/>
    </xf>
    <xf numFmtId="0" fontId="11" fillId="0" borderId="9" xfId="7" applyFont="1" applyBorder="1" applyAlignment="1">
      <alignment horizontal="center" vertical="center"/>
    </xf>
    <xf numFmtId="0" fontId="11" fillId="0" borderId="0" xfId="7" applyFont="1" applyAlignment="1">
      <alignment horizontal="center" vertical="center"/>
    </xf>
    <xf numFmtId="0" fontId="11" fillId="0" borderId="0" xfId="7" applyFont="1" applyAlignment="1">
      <alignment horizontal="left" vertical="center"/>
    </xf>
    <xf numFmtId="0" fontId="11" fillId="0" borderId="10" xfId="7" applyFont="1" applyBorder="1" applyAlignment="1">
      <alignment horizontal="left" vertical="center"/>
    </xf>
    <xf numFmtId="0" fontId="5" fillId="0" borderId="9" xfId="7" applyFont="1" applyBorder="1" applyAlignment="1" applyProtection="1">
      <alignment horizontal="left" vertical="top" wrapText="1"/>
      <protection locked="0"/>
    </xf>
    <xf numFmtId="0" fontId="5" fillId="0" borderId="0" xfId="7" applyFont="1" applyAlignment="1" applyProtection="1">
      <alignment horizontal="left" vertical="top" wrapText="1"/>
      <protection locked="0"/>
    </xf>
    <xf numFmtId="0" fontId="5" fillId="0" borderId="10" xfId="7" applyFont="1" applyBorder="1" applyAlignment="1" applyProtection="1">
      <alignment horizontal="left" vertical="top" wrapText="1"/>
      <protection locked="0"/>
    </xf>
    <xf numFmtId="0" fontId="5" fillId="0" borderId="11" xfId="7" applyFont="1" applyBorder="1" applyAlignment="1" applyProtection="1">
      <alignment horizontal="left" vertical="top" wrapText="1"/>
      <protection locked="0"/>
    </xf>
    <xf numFmtId="0" fontId="5" fillId="0" borderId="1" xfId="7" applyFont="1" applyBorder="1" applyAlignment="1" applyProtection="1">
      <alignment horizontal="left" vertical="top" wrapText="1"/>
      <protection locked="0"/>
    </xf>
    <xf numFmtId="0" fontId="5" fillId="0" borderId="12" xfId="7" applyFont="1" applyBorder="1" applyAlignment="1" applyProtection="1">
      <alignment horizontal="left" vertical="top" wrapText="1"/>
      <protection locked="0"/>
    </xf>
    <xf numFmtId="0" fontId="3" fillId="0" borderId="11" xfId="7" applyFont="1" applyBorder="1" applyAlignment="1">
      <alignment horizontal="center" vertical="center"/>
    </xf>
    <xf numFmtId="0" fontId="3" fillId="0" borderId="1" xfId="7" applyFont="1" applyBorder="1" applyAlignment="1">
      <alignment horizontal="center" vertical="center"/>
    </xf>
    <xf numFmtId="0" fontId="3" fillId="0" borderId="1" xfId="7" applyFont="1" applyBorder="1" applyAlignment="1">
      <alignment horizontal="left" vertical="center"/>
    </xf>
    <xf numFmtId="0" fontId="3" fillId="0" borderId="12" xfId="7" applyFont="1" applyBorder="1" applyAlignment="1">
      <alignment horizontal="left" vertical="center"/>
    </xf>
    <xf numFmtId="0" fontId="8" fillId="0" borderId="0" xfId="7" applyFont="1" applyAlignment="1">
      <alignment horizontal="left"/>
    </xf>
    <xf numFmtId="0" fontId="8" fillId="0" borderId="1" xfId="7" applyFont="1" applyBorder="1" applyAlignment="1">
      <alignment horizontal="left"/>
    </xf>
    <xf numFmtId="0" fontId="8" fillId="0" borderId="6" xfId="7" applyFont="1" applyBorder="1" applyAlignment="1">
      <alignment horizontal="center" vertical="center"/>
    </xf>
    <xf numFmtId="0" fontId="8" fillId="0" borderId="7" xfId="7" applyFont="1" applyBorder="1" applyAlignment="1">
      <alignment horizontal="center" vertical="center"/>
    </xf>
    <xf numFmtId="0" fontId="8" fillId="0" borderId="8" xfId="7" applyFont="1" applyBorder="1" applyAlignment="1">
      <alignment horizontal="center" vertical="center"/>
    </xf>
    <xf numFmtId="0" fontId="8" fillId="0" borderId="9" xfId="7" applyFont="1" applyBorder="1" applyAlignment="1">
      <alignment horizontal="center" vertical="center"/>
    </xf>
    <xf numFmtId="0" fontId="8" fillId="0" borderId="0" xfId="7" applyFont="1" applyAlignment="1">
      <alignment horizontal="center" vertical="center"/>
    </xf>
    <xf numFmtId="0" fontId="8" fillId="0" borderId="10" xfId="7" applyFont="1" applyBorder="1" applyAlignment="1">
      <alignment horizontal="center" vertical="center"/>
    </xf>
    <xf numFmtId="0" fontId="12" fillId="0" borderId="6" xfId="7" applyFont="1" applyBorder="1" applyAlignment="1">
      <alignment horizontal="left" vertical="center"/>
    </xf>
    <xf numFmtId="0" fontId="12" fillId="0" borderId="7" xfId="7" applyFont="1" applyBorder="1" applyAlignment="1">
      <alignment horizontal="left" vertical="center"/>
    </xf>
    <xf numFmtId="0" fontId="12" fillId="0" borderId="8" xfId="7" applyFont="1" applyBorder="1" applyAlignment="1">
      <alignment horizontal="left" vertical="center"/>
    </xf>
    <xf numFmtId="0" fontId="12" fillId="0" borderId="9" xfId="7" applyFont="1" applyBorder="1" applyAlignment="1">
      <alignment horizontal="left" vertical="center"/>
    </xf>
    <xf numFmtId="0" fontId="12" fillId="0" borderId="0" xfId="7" applyFont="1" applyAlignment="1">
      <alignment horizontal="left" vertical="center"/>
    </xf>
    <xf numFmtId="0" fontId="12" fillId="0" borderId="10" xfId="7" applyFont="1" applyBorder="1" applyAlignment="1">
      <alignment horizontal="left" vertical="center"/>
    </xf>
    <xf numFmtId="177" fontId="5" fillId="0" borderId="4" xfId="7" applyNumberFormat="1" applyFont="1" applyBorder="1" applyAlignment="1" applyProtection="1">
      <alignment horizontal="center" vertical="center" shrinkToFit="1"/>
      <protection hidden="1"/>
    </xf>
    <xf numFmtId="0" fontId="13" fillId="0" borderId="9" xfId="7" applyFont="1" applyBorder="1" applyAlignment="1" applyProtection="1">
      <alignment horizontal="left" vertical="top" wrapText="1"/>
      <protection locked="0"/>
    </xf>
    <xf numFmtId="0" fontId="13" fillId="0" borderId="0" xfId="7" applyFont="1" applyAlignment="1" applyProtection="1">
      <alignment horizontal="left" vertical="top" wrapText="1"/>
      <protection locked="0"/>
    </xf>
    <xf numFmtId="0" fontId="13" fillId="0" borderId="10" xfId="7" applyFont="1" applyBorder="1" applyAlignment="1" applyProtection="1">
      <alignment horizontal="left" vertical="top" wrapText="1"/>
      <protection locked="0"/>
    </xf>
    <xf numFmtId="0" fontId="0" fillId="3" borderId="5" xfId="7" applyFont="1" applyFill="1" applyBorder="1" applyAlignment="1">
      <alignment horizontal="center" vertical="center"/>
    </xf>
    <xf numFmtId="0" fontId="0" fillId="3" borderId="6" xfId="7" applyFont="1" applyFill="1" applyBorder="1" applyAlignment="1">
      <alignment horizontal="center" vertical="center"/>
    </xf>
    <xf numFmtId="0" fontId="0" fillId="3" borderId="7" xfId="7" applyFont="1" applyFill="1" applyBorder="1" applyAlignment="1">
      <alignment horizontal="center" vertical="center"/>
    </xf>
    <xf numFmtId="0" fontId="0" fillId="3" borderId="8" xfId="7" applyFont="1" applyFill="1" applyBorder="1" applyAlignment="1">
      <alignment horizontal="center" vertical="center"/>
    </xf>
    <xf numFmtId="0" fontId="0" fillId="3" borderId="11" xfId="7" applyFont="1" applyFill="1" applyBorder="1" applyAlignment="1">
      <alignment horizontal="center" vertical="center"/>
    </xf>
    <xf numFmtId="0" fontId="0" fillId="3" borderId="1" xfId="7" applyFont="1" applyFill="1" applyBorder="1" applyAlignment="1">
      <alignment horizontal="center" vertical="center"/>
    </xf>
    <xf numFmtId="0" fontId="0" fillId="3" borderId="12" xfId="7" applyFont="1" applyFill="1" applyBorder="1" applyAlignment="1">
      <alignment horizontal="center" vertical="center"/>
    </xf>
    <xf numFmtId="0" fontId="0" fillId="3" borderId="5"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0.53</c:v>
                </c:pt>
                <c:pt idx="1">
                  <c:v>0.99</c:v>
                </c:pt>
                <c:pt idx="2">
                  <c:v>0.37</c:v>
                </c:pt>
                <c:pt idx="3">
                  <c:v>0.18</c:v>
                </c:pt>
                <c:pt idx="4">
                  <c:v>0.15</c:v>
                </c:pt>
              </c:numCache>
            </c:numRef>
          </c:val>
          <c:extLst>
            <c:ext xmlns:c16="http://schemas.microsoft.com/office/drawing/2014/chart" uri="{C3380CC4-5D6E-409C-BE32-E72D297353CC}">
              <c16:uniqueId val="{00000000-33E1-421E-9EDD-F5CDE34496FC}"/>
            </c:ext>
          </c:extLst>
        </c:ser>
        <c:dLbls>
          <c:showLegendKey val="0"/>
          <c:showVal val="0"/>
          <c:showCatName val="0"/>
          <c:showSerName val="0"/>
          <c:showPercent val="0"/>
          <c:showBubbleSize val="0"/>
        </c:dLbls>
        <c:gapWidth val="150"/>
        <c:axId val="16438307"/>
        <c:axId val="1372704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33E1-421E-9EDD-F5CDE34496FC}"/>
            </c:ext>
          </c:extLst>
        </c:ser>
        <c:dLbls>
          <c:showLegendKey val="0"/>
          <c:showVal val="0"/>
          <c:showCatName val="0"/>
          <c:showSerName val="0"/>
          <c:showPercent val="0"/>
          <c:showBubbleSize val="0"/>
        </c:dLbls>
        <c:marker val="1"/>
        <c:smooth val="0"/>
        <c:axId val="16438307"/>
        <c:axId val="13727043"/>
      </c:lineChart>
      <c:dateAx>
        <c:axId val="16438307"/>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13727043"/>
        <c:crosses val="autoZero"/>
        <c:auto val="1"/>
        <c:lblOffset val="100"/>
        <c:baseTimeUnit val="years"/>
      </c:dateAx>
      <c:valAx>
        <c:axId val="1372704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6438307"/>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4625000000000001"/>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121.95</c:v>
                </c:pt>
                <c:pt idx="1">
                  <c:v>120.8</c:v>
                </c:pt>
                <c:pt idx="2">
                  <c:v>122.24</c:v>
                </c:pt>
                <c:pt idx="3">
                  <c:v>109.21</c:v>
                </c:pt>
                <c:pt idx="4">
                  <c:v>124.69</c:v>
                </c:pt>
              </c:numCache>
            </c:numRef>
          </c:val>
          <c:extLst>
            <c:ext xmlns:c16="http://schemas.microsoft.com/office/drawing/2014/chart" uri="{C3380CC4-5D6E-409C-BE32-E72D297353CC}">
              <c16:uniqueId val="{00000000-1C32-4702-9C53-AF2512C3F2EC}"/>
            </c:ext>
          </c:extLst>
        </c:ser>
        <c:dLbls>
          <c:showLegendKey val="0"/>
          <c:showVal val="0"/>
          <c:showCatName val="0"/>
          <c:showSerName val="0"/>
          <c:showPercent val="0"/>
          <c:showBubbleSize val="0"/>
        </c:dLbls>
        <c:gapWidth val="150"/>
        <c:axId val="56434525"/>
        <c:axId val="3814868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1C32-4702-9C53-AF2512C3F2EC}"/>
            </c:ext>
          </c:extLst>
        </c:ser>
        <c:dLbls>
          <c:showLegendKey val="0"/>
          <c:showVal val="0"/>
          <c:showCatName val="0"/>
          <c:showSerName val="0"/>
          <c:showPercent val="0"/>
          <c:showBubbleSize val="0"/>
        </c:dLbls>
        <c:marker val="1"/>
        <c:smooth val="0"/>
        <c:axId val="56434525"/>
        <c:axId val="38148684"/>
      </c:lineChart>
      <c:dateAx>
        <c:axId val="56434525"/>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8148684"/>
        <c:crosses val="autoZero"/>
        <c:auto val="1"/>
        <c:lblOffset val="100"/>
        <c:baseTimeUnit val="years"/>
      </c:dateAx>
      <c:valAx>
        <c:axId val="38148684"/>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5643452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49.57</c:v>
                </c:pt>
                <c:pt idx="1">
                  <c:v>50.49</c:v>
                </c:pt>
                <c:pt idx="2">
                  <c:v>51.93</c:v>
                </c:pt>
                <c:pt idx="3">
                  <c:v>53.05</c:v>
                </c:pt>
                <c:pt idx="4">
                  <c:v>53.68</c:v>
                </c:pt>
              </c:numCache>
            </c:numRef>
          </c:val>
          <c:extLst>
            <c:ext xmlns:c16="http://schemas.microsoft.com/office/drawing/2014/chart" uri="{C3380CC4-5D6E-409C-BE32-E72D297353CC}">
              <c16:uniqueId val="{00000000-96A1-40EF-AFDB-D68B9B445179}"/>
            </c:ext>
          </c:extLst>
        </c:ser>
        <c:dLbls>
          <c:showLegendKey val="0"/>
          <c:showVal val="0"/>
          <c:showCatName val="0"/>
          <c:showSerName val="0"/>
          <c:showPercent val="0"/>
          <c:showBubbleSize val="0"/>
        </c:dLbls>
        <c:gapWidth val="150"/>
        <c:axId val="7793840"/>
        <c:axId val="303569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96A1-40EF-AFDB-D68B9B445179}"/>
            </c:ext>
          </c:extLst>
        </c:ser>
        <c:dLbls>
          <c:showLegendKey val="0"/>
          <c:showVal val="0"/>
          <c:showCatName val="0"/>
          <c:showSerName val="0"/>
          <c:showPercent val="0"/>
          <c:showBubbleSize val="0"/>
        </c:dLbls>
        <c:marker val="1"/>
        <c:smooth val="0"/>
        <c:axId val="7793840"/>
        <c:axId val="3035698"/>
      </c:lineChart>
      <c:dateAx>
        <c:axId val="7793840"/>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035698"/>
        <c:crosses val="autoZero"/>
        <c:auto val="1"/>
        <c:lblOffset val="100"/>
        <c:baseTimeUnit val="years"/>
      </c:dateAx>
      <c:valAx>
        <c:axId val="303569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779384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2.69</c:v>
                </c:pt>
                <c:pt idx="1">
                  <c:v>2.5299999999999998</c:v>
                </c:pt>
                <c:pt idx="2">
                  <c:v>2.52</c:v>
                </c:pt>
                <c:pt idx="3">
                  <c:v>2.33</c:v>
                </c:pt>
                <c:pt idx="4">
                  <c:v>2.16</c:v>
                </c:pt>
              </c:numCache>
            </c:numRef>
          </c:val>
          <c:extLst>
            <c:ext xmlns:c16="http://schemas.microsoft.com/office/drawing/2014/chart" uri="{C3380CC4-5D6E-409C-BE32-E72D297353CC}">
              <c16:uniqueId val="{00000000-5417-4A1B-8961-53D65264E869}"/>
            </c:ext>
          </c:extLst>
        </c:ser>
        <c:dLbls>
          <c:showLegendKey val="0"/>
          <c:showVal val="0"/>
          <c:showCatName val="0"/>
          <c:showSerName val="0"/>
          <c:showPercent val="0"/>
          <c:showBubbleSize val="0"/>
        </c:dLbls>
        <c:gapWidth val="150"/>
        <c:axId val="27321283"/>
        <c:axId val="4456495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5417-4A1B-8961-53D65264E869}"/>
            </c:ext>
          </c:extLst>
        </c:ser>
        <c:dLbls>
          <c:showLegendKey val="0"/>
          <c:showVal val="0"/>
          <c:showCatName val="0"/>
          <c:showSerName val="0"/>
          <c:showPercent val="0"/>
          <c:showBubbleSize val="0"/>
        </c:dLbls>
        <c:marker val="1"/>
        <c:smooth val="0"/>
        <c:axId val="27321283"/>
        <c:axId val="44564956"/>
      </c:lineChart>
      <c:dateAx>
        <c:axId val="27321283"/>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44564956"/>
        <c:crosses val="autoZero"/>
        <c:auto val="1"/>
        <c:lblOffset val="100"/>
        <c:baseTimeUnit val="years"/>
      </c:dateAx>
      <c:valAx>
        <c:axId val="4456495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732128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A2-467C-9FC4-08A02925A10D}"/>
            </c:ext>
          </c:extLst>
        </c:ser>
        <c:dLbls>
          <c:showLegendKey val="0"/>
          <c:showVal val="0"/>
          <c:showCatName val="0"/>
          <c:showSerName val="0"/>
          <c:showPercent val="0"/>
          <c:showBubbleSize val="0"/>
        </c:dLbls>
        <c:gapWidth val="150"/>
        <c:axId val="65540286"/>
        <c:axId val="5299166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95A2-467C-9FC4-08A02925A10D}"/>
            </c:ext>
          </c:extLst>
        </c:ser>
        <c:dLbls>
          <c:showLegendKey val="0"/>
          <c:showVal val="0"/>
          <c:showCatName val="0"/>
          <c:showSerName val="0"/>
          <c:showPercent val="0"/>
          <c:showBubbleSize val="0"/>
        </c:dLbls>
        <c:marker val="1"/>
        <c:smooth val="0"/>
        <c:axId val="65540286"/>
        <c:axId val="52991666"/>
      </c:lineChart>
      <c:dateAx>
        <c:axId val="65540286"/>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52991666"/>
        <c:crosses val="autoZero"/>
        <c:auto val="1"/>
        <c:lblOffset val="100"/>
        <c:baseTimeUnit val="years"/>
      </c:dateAx>
      <c:valAx>
        <c:axId val="52991666"/>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6554028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234.13</c:v>
                </c:pt>
                <c:pt idx="1">
                  <c:v>282.81</c:v>
                </c:pt>
                <c:pt idx="2">
                  <c:v>365.88</c:v>
                </c:pt>
                <c:pt idx="3">
                  <c:v>401.43</c:v>
                </c:pt>
                <c:pt idx="4">
                  <c:v>404.15</c:v>
                </c:pt>
              </c:numCache>
            </c:numRef>
          </c:val>
          <c:extLst>
            <c:ext xmlns:c16="http://schemas.microsoft.com/office/drawing/2014/chart" uri="{C3380CC4-5D6E-409C-BE32-E72D297353CC}">
              <c16:uniqueId val="{00000000-0C7B-4F07-A844-5AA74135AAE2}"/>
            </c:ext>
          </c:extLst>
        </c:ser>
        <c:dLbls>
          <c:showLegendKey val="0"/>
          <c:showVal val="0"/>
          <c:showCatName val="0"/>
          <c:showSerName val="0"/>
          <c:showPercent val="0"/>
          <c:showBubbleSize val="0"/>
        </c:dLbls>
        <c:gapWidth val="150"/>
        <c:axId val="7162954"/>
        <c:axId val="6446659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0C7B-4F07-A844-5AA74135AAE2}"/>
            </c:ext>
          </c:extLst>
        </c:ser>
        <c:dLbls>
          <c:showLegendKey val="0"/>
          <c:showVal val="0"/>
          <c:showCatName val="0"/>
          <c:showSerName val="0"/>
          <c:showPercent val="0"/>
          <c:showBubbleSize val="0"/>
        </c:dLbls>
        <c:marker val="1"/>
        <c:smooth val="0"/>
        <c:axId val="7162954"/>
        <c:axId val="64466590"/>
      </c:lineChart>
      <c:dateAx>
        <c:axId val="7162954"/>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64466590"/>
        <c:crosses val="autoZero"/>
        <c:auto val="1"/>
        <c:lblOffset val="100"/>
        <c:baseTimeUnit val="years"/>
      </c:dateAx>
      <c:valAx>
        <c:axId val="64466590"/>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7162954"/>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93.8</c:v>
                </c:pt>
                <c:pt idx="1">
                  <c:v>77.680000000000007</c:v>
                </c:pt>
                <c:pt idx="2">
                  <c:v>61.61</c:v>
                </c:pt>
                <c:pt idx="3">
                  <c:v>50.35</c:v>
                </c:pt>
                <c:pt idx="4">
                  <c:v>35.68</c:v>
                </c:pt>
              </c:numCache>
            </c:numRef>
          </c:val>
          <c:extLst>
            <c:ext xmlns:c16="http://schemas.microsoft.com/office/drawing/2014/chart" uri="{C3380CC4-5D6E-409C-BE32-E72D297353CC}">
              <c16:uniqueId val="{00000000-35E3-4924-BA1C-7A53FEA58DDD}"/>
            </c:ext>
          </c:extLst>
        </c:ser>
        <c:dLbls>
          <c:showLegendKey val="0"/>
          <c:showVal val="0"/>
          <c:showCatName val="0"/>
          <c:showSerName val="0"/>
          <c:showPercent val="0"/>
          <c:showBubbleSize val="0"/>
        </c:dLbls>
        <c:gapWidth val="150"/>
        <c:axId val="43328398"/>
        <c:axId val="5441126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35E3-4924-BA1C-7A53FEA58DDD}"/>
            </c:ext>
          </c:extLst>
        </c:ser>
        <c:dLbls>
          <c:showLegendKey val="0"/>
          <c:showVal val="0"/>
          <c:showCatName val="0"/>
          <c:showSerName val="0"/>
          <c:showPercent val="0"/>
          <c:showBubbleSize val="0"/>
        </c:dLbls>
        <c:marker val="1"/>
        <c:smooth val="0"/>
        <c:axId val="43328398"/>
        <c:axId val="54411269"/>
      </c:lineChart>
      <c:dateAx>
        <c:axId val="43328398"/>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54411269"/>
        <c:crosses val="autoZero"/>
        <c:auto val="1"/>
        <c:lblOffset val="100"/>
        <c:baseTimeUnit val="years"/>
      </c:dateAx>
      <c:valAx>
        <c:axId val="54411269"/>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43328398"/>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107.87</c:v>
                </c:pt>
                <c:pt idx="1">
                  <c:v>105.43</c:v>
                </c:pt>
                <c:pt idx="2">
                  <c:v>106.22</c:v>
                </c:pt>
                <c:pt idx="3">
                  <c:v>96.95</c:v>
                </c:pt>
                <c:pt idx="4">
                  <c:v>108.12</c:v>
                </c:pt>
              </c:numCache>
            </c:numRef>
          </c:val>
          <c:extLst>
            <c:ext xmlns:c16="http://schemas.microsoft.com/office/drawing/2014/chart" uri="{C3380CC4-5D6E-409C-BE32-E72D297353CC}">
              <c16:uniqueId val="{00000000-F695-47BC-AE9B-E8C6DC4A9883}"/>
            </c:ext>
          </c:extLst>
        </c:ser>
        <c:dLbls>
          <c:showLegendKey val="0"/>
          <c:showVal val="0"/>
          <c:showCatName val="0"/>
          <c:showSerName val="0"/>
          <c:showPercent val="0"/>
          <c:showBubbleSize val="0"/>
        </c:dLbls>
        <c:gapWidth val="150"/>
        <c:axId val="19939379"/>
        <c:axId val="4523668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F695-47BC-AE9B-E8C6DC4A9883}"/>
            </c:ext>
          </c:extLst>
        </c:ser>
        <c:dLbls>
          <c:showLegendKey val="0"/>
          <c:showVal val="0"/>
          <c:showCatName val="0"/>
          <c:showSerName val="0"/>
          <c:showPercent val="0"/>
          <c:showBubbleSize val="0"/>
        </c:dLbls>
        <c:marker val="1"/>
        <c:smooth val="0"/>
        <c:axId val="19939379"/>
        <c:axId val="45236689"/>
      </c:lineChart>
      <c:dateAx>
        <c:axId val="19939379"/>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45236689"/>
        <c:crosses val="autoZero"/>
        <c:auto val="1"/>
        <c:lblOffset val="100"/>
        <c:baseTimeUnit val="years"/>
      </c:dateAx>
      <c:valAx>
        <c:axId val="4523668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993937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125.76</c:v>
                </c:pt>
                <c:pt idx="1">
                  <c:v>128.59</c:v>
                </c:pt>
                <c:pt idx="2">
                  <c:v>127.79</c:v>
                </c:pt>
                <c:pt idx="3">
                  <c:v>138.9</c:v>
                </c:pt>
                <c:pt idx="4">
                  <c:v>123.53</c:v>
                </c:pt>
              </c:numCache>
            </c:numRef>
          </c:val>
          <c:extLst>
            <c:ext xmlns:c16="http://schemas.microsoft.com/office/drawing/2014/chart" uri="{C3380CC4-5D6E-409C-BE32-E72D297353CC}">
              <c16:uniqueId val="{00000000-D799-428D-8AEF-8D194E2A9705}"/>
            </c:ext>
          </c:extLst>
        </c:ser>
        <c:dLbls>
          <c:showLegendKey val="0"/>
          <c:showVal val="0"/>
          <c:showCatName val="0"/>
          <c:showSerName val="0"/>
          <c:showPercent val="0"/>
          <c:showBubbleSize val="0"/>
        </c:dLbls>
        <c:gapWidth val="150"/>
        <c:axId val="4477025"/>
        <c:axId val="4029322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D799-428D-8AEF-8D194E2A9705}"/>
            </c:ext>
          </c:extLst>
        </c:ser>
        <c:dLbls>
          <c:showLegendKey val="0"/>
          <c:showVal val="0"/>
          <c:showCatName val="0"/>
          <c:showSerName val="0"/>
          <c:showPercent val="0"/>
          <c:showBubbleSize val="0"/>
        </c:dLbls>
        <c:marker val="1"/>
        <c:smooth val="0"/>
        <c:axId val="4477025"/>
        <c:axId val="40293226"/>
      </c:lineChart>
      <c:dateAx>
        <c:axId val="4477025"/>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40293226"/>
        <c:crosses val="autoZero"/>
        <c:auto val="1"/>
        <c:lblOffset val="100"/>
        <c:baseTimeUnit val="years"/>
      </c:dateAx>
      <c:valAx>
        <c:axId val="4029322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47702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71.58</c:v>
                </c:pt>
                <c:pt idx="1">
                  <c:v>70.38</c:v>
                </c:pt>
                <c:pt idx="2">
                  <c:v>70.59</c:v>
                </c:pt>
                <c:pt idx="3">
                  <c:v>73.16</c:v>
                </c:pt>
                <c:pt idx="4">
                  <c:v>71.92</c:v>
                </c:pt>
              </c:numCache>
            </c:numRef>
          </c:val>
          <c:extLst>
            <c:ext xmlns:c16="http://schemas.microsoft.com/office/drawing/2014/chart" uri="{C3380CC4-5D6E-409C-BE32-E72D297353CC}">
              <c16:uniqueId val="{00000000-08D6-4A65-B813-35ED2DDC608C}"/>
            </c:ext>
          </c:extLst>
        </c:ser>
        <c:dLbls>
          <c:showLegendKey val="0"/>
          <c:showVal val="0"/>
          <c:showCatName val="0"/>
          <c:showSerName val="0"/>
          <c:showPercent val="0"/>
          <c:showBubbleSize val="0"/>
        </c:dLbls>
        <c:gapWidth val="150"/>
        <c:axId val="27094719"/>
        <c:axId val="4252587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08D6-4A65-B813-35ED2DDC608C}"/>
            </c:ext>
          </c:extLst>
        </c:ser>
        <c:dLbls>
          <c:showLegendKey val="0"/>
          <c:showVal val="0"/>
          <c:showCatName val="0"/>
          <c:showSerName val="0"/>
          <c:showPercent val="0"/>
          <c:showBubbleSize val="0"/>
        </c:dLbls>
        <c:marker val="1"/>
        <c:smooth val="0"/>
        <c:axId val="27094719"/>
        <c:axId val="42525879"/>
      </c:lineChart>
      <c:dateAx>
        <c:axId val="27094719"/>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42525879"/>
        <c:crosses val="autoZero"/>
        <c:auto val="1"/>
        <c:lblOffset val="100"/>
        <c:baseTimeUnit val="years"/>
      </c:dateAx>
      <c:valAx>
        <c:axId val="4252587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709471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95.53</c:v>
                </c:pt>
                <c:pt idx="1">
                  <c:v>96.54</c:v>
                </c:pt>
                <c:pt idx="2">
                  <c:v>95.62</c:v>
                </c:pt>
                <c:pt idx="3">
                  <c:v>87.7</c:v>
                </c:pt>
                <c:pt idx="4">
                  <c:v>96.28</c:v>
                </c:pt>
              </c:numCache>
            </c:numRef>
          </c:val>
          <c:extLst>
            <c:ext xmlns:c16="http://schemas.microsoft.com/office/drawing/2014/chart" uri="{C3380CC4-5D6E-409C-BE32-E72D297353CC}">
              <c16:uniqueId val="{00000000-F0AE-4699-A1D0-813C20AC68C9}"/>
            </c:ext>
          </c:extLst>
        </c:ser>
        <c:dLbls>
          <c:showLegendKey val="0"/>
          <c:showVal val="0"/>
          <c:showCatName val="0"/>
          <c:showSerName val="0"/>
          <c:showPercent val="0"/>
          <c:showBubbleSize val="0"/>
        </c:dLbls>
        <c:gapWidth val="150"/>
        <c:axId val="47188597"/>
        <c:axId val="2204419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F0AE-4699-A1D0-813C20AC68C9}"/>
            </c:ext>
          </c:extLst>
        </c:ser>
        <c:dLbls>
          <c:showLegendKey val="0"/>
          <c:showVal val="0"/>
          <c:showCatName val="0"/>
          <c:showSerName val="0"/>
          <c:showPercent val="0"/>
          <c:showBubbleSize val="0"/>
        </c:dLbls>
        <c:marker val="1"/>
        <c:smooth val="0"/>
        <c:axId val="47188597"/>
        <c:axId val="22044193"/>
      </c:lineChart>
      <c:dateAx>
        <c:axId val="47188597"/>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22044193"/>
        <c:crosses val="autoZero"/>
        <c:auto val="1"/>
        <c:lblOffset val="100"/>
        <c:baseTimeUnit val="years"/>
      </c:dateAx>
      <c:valAx>
        <c:axId val="2204419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7188597"/>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①経常収支比率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④企業債残高対給水収益比率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⑤料金回収率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⑥給水原価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⑧有収率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②管路経年化率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③管路更新率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5F86BA49-B283-4ED4-A6BA-F34CCF246E23}"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【111.39】</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95FCF4B-0605-484E-97D9-83B9A19A6C5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【1.30】</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BF7BD8D-B435-4485-A742-8475C28372AC}"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【261.51】</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010A5AE-41C8-461C-AAF8-DEE3A97B1714}"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【265.16】</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E9BE1C8-1F8B-492A-B6FB-27C1680D8DC7}"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【90.12】</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6775" y="6743700"/>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AECE2D8-D6BC-4DBA-8022-BFCD0D099F5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【60.29】</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15697D0-DB08-46E0-8C06-7667FA23B29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【167.74】</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8258881-5321-4858-8C71-9DDB853949A3}"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【102.35】</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B381D86-CB59-454B-A8BC-633D3EB22683}"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【50.88】</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D16E3DB-23B5-4E06-8FCD-5121A06B691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【22.30】</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7B906879-EC6B-4574-B2B4-1A3A7C8A51D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【0.66】</a:t>
          </a:fld>
          <a:endParaRPr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埼玉県　富士見市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112420</v>
      </c>
      <c r="AM8" s="45"/>
      <c r="AN8" s="45"/>
      <c r="AO8" s="45"/>
      <c r="AP8" s="45"/>
      <c r="AQ8" s="45"/>
      <c r="AR8" s="45"/>
      <c r="AS8" s="45"/>
      <c r="AT8" s="46">
        <f>データ!$S$6</f>
        <v>19.77</v>
      </c>
      <c r="AU8" s="47"/>
      <c r="AV8" s="47"/>
      <c r="AW8" s="47"/>
      <c r="AX8" s="47"/>
      <c r="AY8" s="47"/>
      <c r="AZ8" s="47"/>
      <c r="BA8" s="47"/>
      <c r="BB8" s="48">
        <f>データ!$T$6</f>
        <v>5686.39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92.36</v>
      </c>
      <c r="J10" s="47"/>
      <c r="K10" s="47"/>
      <c r="L10" s="47"/>
      <c r="M10" s="47"/>
      <c r="N10" s="47"/>
      <c r="O10" s="81"/>
      <c r="P10" s="48">
        <f>データ!$P$6</f>
        <v>99.98</v>
      </c>
      <c r="Q10" s="48"/>
      <c r="R10" s="48"/>
      <c r="S10" s="48"/>
      <c r="T10" s="48"/>
      <c r="U10" s="48"/>
      <c r="V10" s="48"/>
      <c r="W10" s="45">
        <f>データ!$Q$6</f>
        <v>2255</v>
      </c>
      <c r="X10" s="45"/>
      <c r="Y10" s="45"/>
      <c r="Z10" s="45"/>
      <c r="AA10" s="45"/>
      <c r="AB10" s="45"/>
      <c r="AC10" s="45"/>
      <c r="AD10" s="2"/>
      <c r="AE10" s="2"/>
      <c r="AF10" s="2"/>
      <c r="AG10" s="2"/>
      <c r="AH10" s="2"/>
      <c r="AI10" s="2"/>
      <c r="AJ10" s="2"/>
      <c r="AK10" s="2"/>
      <c r="AL10" s="45">
        <f>データ!$U$6</f>
        <v>112185</v>
      </c>
      <c r="AM10" s="45"/>
      <c r="AN10" s="45"/>
      <c r="AO10" s="45"/>
      <c r="AP10" s="45"/>
      <c r="AQ10" s="45"/>
      <c r="AR10" s="45"/>
      <c r="AS10" s="45"/>
      <c r="AT10" s="46">
        <f>データ!$V$6</f>
        <v>19.7</v>
      </c>
      <c r="AU10" s="47"/>
      <c r="AV10" s="47"/>
      <c r="AW10" s="47"/>
      <c r="AX10" s="47"/>
      <c r="AY10" s="47"/>
      <c r="AZ10" s="47"/>
      <c r="BA10" s="47"/>
      <c r="BB10" s="48">
        <f>データ!$W$6</f>
        <v>5694.67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qHUXAoCWbWaixHYCtwoXfl5y1euqrvmsZXG+ycernc+p3VRXDfoXAf16Rpdtu1GV19J7IElHxUeapymPsozwQ==" saltValue="kYmajzrB4hOia88x/uOZ2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 right="0.196850393700787" top="0.196850393700787" bottom="0.196850393700787" header="0.196850393700787" footer="0.196850393700787"/>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112356</v>
      </c>
      <c r="D6" s="20">
        <f t="shared" si="3"/>
        <v>46</v>
      </c>
      <c r="E6" s="20">
        <f t="shared" si="3"/>
        <v>1</v>
      </c>
      <c r="F6" s="20">
        <f t="shared" si="3"/>
        <v>0</v>
      </c>
      <c r="G6" s="20">
        <f t="shared" si="3"/>
        <v>1</v>
      </c>
      <c r="H6" s="20" t="str">
        <f t="shared" si="3"/>
        <v>埼玉県　富士見市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92.36</v>
      </c>
      <c r="P6" s="21">
        <f t="shared" si="3"/>
        <v>99.98</v>
      </c>
      <c r="Q6" s="21">
        <f t="shared" si="3"/>
        <v>2255</v>
      </c>
      <c r="R6" s="21">
        <f t="shared" si="3"/>
        <v>112420</v>
      </c>
      <c r="S6" s="21">
        <f t="shared" si="3"/>
        <v>19.77</v>
      </c>
      <c r="T6" s="21">
        <f t="shared" si="3"/>
        <v>5686.39</v>
      </c>
      <c r="U6" s="21">
        <f t="shared" si="3"/>
        <v>112185</v>
      </c>
      <c r="V6" s="21">
        <f t="shared" si="3"/>
        <v>19.7</v>
      </c>
      <c r="W6" s="21">
        <f t="shared" si="3"/>
        <v>5694.67</v>
      </c>
      <c r="X6" s="22">
        <f>IF(X7="",NA(),X7)</f>
        <v>121.95</v>
      </c>
      <c r="Y6" s="22">
        <f t="shared" ref="Y6:AG6" si="4">IF(Y7="",NA(),Y7)</f>
        <v>120.8</v>
      </c>
      <c r="Z6" s="22">
        <f t="shared" si="4"/>
        <v>122.24</v>
      </c>
      <c r="AA6" s="22">
        <f t="shared" si="4"/>
        <v>109.21</v>
      </c>
      <c r="AB6" s="22">
        <f t="shared" si="4"/>
        <v>124.69</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234.13</v>
      </c>
      <c r="AU6" s="22">
        <f t="shared" ref="AU6:BC6" si="6">IF(AU7="",NA(),AU7)</f>
        <v>282.81</v>
      </c>
      <c r="AV6" s="22">
        <f t="shared" si="6"/>
        <v>365.88</v>
      </c>
      <c r="AW6" s="22">
        <f t="shared" si="6"/>
        <v>401.43</v>
      </c>
      <c r="AX6" s="22">
        <f t="shared" si="6"/>
        <v>404.15</v>
      </c>
      <c r="AY6" s="22">
        <f t="shared" si="6"/>
        <v>337.49</v>
      </c>
      <c r="AZ6" s="22">
        <f t="shared" si="6"/>
        <v>335.6</v>
      </c>
      <c r="BA6" s="22">
        <f t="shared" si="6"/>
        <v>358.91</v>
      </c>
      <c r="BB6" s="22">
        <f t="shared" si="6"/>
        <v>360.96</v>
      </c>
      <c r="BC6" s="22">
        <f t="shared" si="6"/>
        <v>351.29</v>
      </c>
      <c r="BD6" s="21" t="str">
        <f>IF(BD7="","",IF(BD7="-","【-】","【"&amp;SUBSTITUTE(TEXT(BD7,"#,##0.00"),"-","△")&amp;"】"))</f>
        <v>【261.51】</v>
      </c>
      <c r="BE6" s="22">
        <f>IF(BE7="",NA(),BE7)</f>
        <v>93.8</v>
      </c>
      <c r="BF6" s="22">
        <f t="shared" ref="BF6:BN6" si="7">IF(BF7="",NA(),BF7)</f>
        <v>77.680000000000007</v>
      </c>
      <c r="BG6" s="22">
        <f t="shared" si="7"/>
        <v>61.61</v>
      </c>
      <c r="BH6" s="22">
        <f t="shared" si="7"/>
        <v>50.35</v>
      </c>
      <c r="BI6" s="22">
        <f t="shared" si="7"/>
        <v>35.68</v>
      </c>
      <c r="BJ6" s="22">
        <f t="shared" si="7"/>
        <v>265.92</v>
      </c>
      <c r="BK6" s="22">
        <f t="shared" si="7"/>
        <v>258.26</v>
      </c>
      <c r="BL6" s="22">
        <f t="shared" si="7"/>
        <v>247.27</v>
      </c>
      <c r="BM6" s="22">
        <f t="shared" si="7"/>
        <v>239.18</v>
      </c>
      <c r="BN6" s="22">
        <f t="shared" si="7"/>
        <v>236.29</v>
      </c>
      <c r="BO6" s="21" t="str">
        <f>IF(BO7="","",IF(BO7="-","【-】","【"&amp;SUBSTITUTE(TEXT(BO7,"#,##0.00"),"-","△")&amp;"】"))</f>
        <v>【265.16】</v>
      </c>
      <c r="BP6" s="22">
        <f>IF(BP7="",NA(),BP7)</f>
        <v>107.87</v>
      </c>
      <c r="BQ6" s="22">
        <f t="shared" ref="BQ6:BY6" si="8">IF(BQ7="",NA(),BQ7)</f>
        <v>105.43</v>
      </c>
      <c r="BR6" s="22">
        <f t="shared" si="8"/>
        <v>106.22</v>
      </c>
      <c r="BS6" s="22">
        <f t="shared" si="8"/>
        <v>96.95</v>
      </c>
      <c r="BT6" s="22">
        <f t="shared" si="8"/>
        <v>108.12</v>
      </c>
      <c r="BU6" s="22">
        <f t="shared" si="8"/>
        <v>105.86</v>
      </c>
      <c r="BV6" s="22">
        <f t="shared" si="8"/>
        <v>106.07</v>
      </c>
      <c r="BW6" s="22">
        <f t="shared" si="8"/>
        <v>105.34</v>
      </c>
      <c r="BX6" s="22">
        <f t="shared" si="8"/>
        <v>101.89</v>
      </c>
      <c r="BY6" s="22">
        <f t="shared" si="8"/>
        <v>104.33</v>
      </c>
      <c r="BZ6" s="21" t="str">
        <f>IF(BZ7="","",IF(BZ7="-","【-】","【"&amp;SUBSTITUTE(TEXT(BZ7,"#,##0.00"),"-","△")&amp;"】"))</f>
        <v>【102.35】</v>
      </c>
      <c r="CA6" s="22">
        <f>IF(CA7="",NA(),CA7)</f>
        <v>125.76</v>
      </c>
      <c r="CB6" s="22">
        <f t="shared" ref="CB6:CJ6" si="9">IF(CB7="",NA(),CB7)</f>
        <v>128.59</v>
      </c>
      <c r="CC6" s="22">
        <f t="shared" si="9"/>
        <v>127.79</v>
      </c>
      <c r="CD6" s="22">
        <f t="shared" si="9"/>
        <v>138.9</v>
      </c>
      <c r="CE6" s="22">
        <f t="shared" si="9"/>
        <v>123.53</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71.58</v>
      </c>
      <c r="CM6" s="22">
        <f t="shared" ref="CM6:CU6" si="10">IF(CM7="",NA(),CM7)</f>
        <v>70.38</v>
      </c>
      <c r="CN6" s="22">
        <f t="shared" si="10"/>
        <v>70.59</v>
      </c>
      <c r="CO6" s="22">
        <f t="shared" si="10"/>
        <v>73.16</v>
      </c>
      <c r="CP6" s="22">
        <f t="shared" si="10"/>
        <v>71.92</v>
      </c>
      <c r="CQ6" s="22">
        <f t="shared" si="10"/>
        <v>62.38</v>
      </c>
      <c r="CR6" s="22">
        <f t="shared" si="10"/>
        <v>62.83</v>
      </c>
      <c r="CS6" s="22">
        <f t="shared" si="10"/>
        <v>62.05</v>
      </c>
      <c r="CT6" s="22">
        <f t="shared" si="10"/>
        <v>63.23</v>
      </c>
      <c r="CU6" s="22">
        <f t="shared" si="10"/>
        <v>62.59</v>
      </c>
      <c r="CV6" s="21" t="str">
        <f>IF(CV7="","",IF(CV7="-","【-】","【"&amp;SUBSTITUTE(TEXT(CV7,"#,##0.00"),"-","△")&amp;"】"))</f>
        <v>【60.29】</v>
      </c>
      <c r="CW6" s="22">
        <f>IF(CW7="",NA(),CW7)</f>
        <v>95.53</v>
      </c>
      <c r="CX6" s="22">
        <f t="shared" ref="CX6:DF6" si="11">IF(CX7="",NA(),CX7)</f>
        <v>96.54</v>
      </c>
      <c r="CY6" s="22">
        <f t="shared" si="11"/>
        <v>95.62</v>
      </c>
      <c r="CZ6" s="22">
        <f t="shared" si="11"/>
        <v>87.7</v>
      </c>
      <c r="DA6" s="22">
        <f t="shared" si="11"/>
        <v>96.28</v>
      </c>
      <c r="DB6" s="22">
        <f t="shared" si="11"/>
        <v>89.17</v>
      </c>
      <c r="DC6" s="22">
        <f t="shared" si="11"/>
        <v>88.86</v>
      </c>
      <c r="DD6" s="22">
        <f t="shared" si="11"/>
        <v>89.11</v>
      </c>
      <c r="DE6" s="22">
        <f t="shared" si="11"/>
        <v>89.35</v>
      </c>
      <c r="DF6" s="22">
        <f t="shared" si="11"/>
        <v>89.7</v>
      </c>
      <c r="DG6" s="21" t="str">
        <f>IF(DG7="","",IF(DG7="-","【-】","【"&amp;SUBSTITUTE(TEXT(DG7,"#,##0.00"),"-","△")&amp;"】"))</f>
        <v>【90.12】</v>
      </c>
      <c r="DH6" s="22">
        <f>IF(DH7="",NA(),DH7)</f>
        <v>49.57</v>
      </c>
      <c r="DI6" s="22">
        <f t="shared" ref="DI6:DQ6" si="12">IF(DI7="",NA(),DI7)</f>
        <v>50.49</v>
      </c>
      <c r="DJ6" s="22">
        <f t="shared" si="12"/>
        <v>51.93</v>
      </c>
      <c r="DK6" s="22">
        <f t="shared" si="12"/>
        <v>53.05</v>
      </c>
      <c r="DL6" s="22">
        <f t="shared" si="12"/>
        <v>53.68</v>
      </c>
      <c r="DM6" s="22">
        <f t="shared" si="12"/>
        <v>46.99</v>
      </c>
      <c r="DN6" s="22">
        <f t="shared" si="12"/>
        <v>47.89</v>
      </c>
      <c r="DO6" s="22">
        <f t="shared" si="12"/>
        <v>48.69</v>
      </c>
      <c r="DP6" s="22">
        <f t="shared" si="12"/>
        <v>49.62</v>
      </c>
      <c r="DQ6" s="22">
        <f t="shared" si="12"/>
        <v>50.5</v>
      </c>
      <c r="DR6" s="21" t="str">
        <f>IF(DR7="","",IF(DR7="-","【-】","【"&amp;SUBSTITUTE(TEXT(DR7,"#,##0.00"),"-","△")&amp;"】"))</f>
        <v>【50.88】</v>
      </c>
      <c r="DS6" s="22">
        <f>IF(DS7="",NA(),DS7)</f>
        <v>2.69</v>
      </c>
      <c r="DT6" s="22">
        <f t="shared" ref="DT6:EB6" si="13">IF(DT7="",NA(),DT7)</f>
        <v>2.5299999999999998</v>
      </c>
      <c r="DU6" s="22">
        <f t="shared" si="13"/>
        <v>2.52</v>
      </c>
      <c r="DV6" s="22">
        <f t="shared" si="13"/>
        <v>2.33</v>
      </c>
      <c r="DW6" s="22">
        <f t="shared" si="13"/>
        <v>2.16</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0.53</v>
      </c>
      <c r="EE6" s="22">
        <f t="shared" ref="EE6:EM6" si="14">IF(EE7="",NA(),EE7)</f>
        <v>0.99</v>
      </c>
      <c r="EF6" s="22">
        <f t="shared" si="14"/>
        <v>0.37</v>
      </c>
      <c r="EG6" s="22">
        <f t="shared" si="14"/>
        <v>0.18</v>
      </c>
      <c r="EH6" s="22">
        <f t="shared" si="14"/>
        <v>0.15</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112356</v>
      </c>
      <c r="D7" s="24">
        <v>46</v>
      </c>
      <c r="E7" s="24">
        <v>1</v>
      </c>
      <c r="F7" s="24">
        <v>0</v>
      </c>
      <c r="G7" s="24">
        <v>1</v>
      </c>
      <c r="H7" s="24" t="s">
        <v>93</v>
      </c>
      <c r="I7" s="24" t="s">
        <v>94</v>
      </c>
      <c r="J7" s="24" t="s">
        <v>95</v>
      </c>
      <c r="K7" s="24" t="s">
        <v>96</v>
      </c>
      <c r="L7" s="24" t="s">
        <v>97</v>
      </c>
      <c r="M7" s="24" t="s">
        <v>98</v>
      </c>
      <c r="N7" s="25" t="s">
        <v>99</v>
      </c>
      <c r="O7" s="25">
        <v>92.36</v>
      </c>
      <c r="P7" s="25">
        <v>99.98</v>
      </c>
      <c r="Q7" s="25">
        <v>2255</v>
      </c>
      <c r="R7" s="25">
        <v>112420</v>
      </c>
      <c r="S7" s="25">
        <v>19.77</v>
      </c>
      <c r="T7" s="25">
        <v>5686.39</v>
      </c>
      <c r="U7" s="25">
        <v>112185</v>
      </c>
      <c r="V7" s="25">
        <v>19.7</v>
      </c>
      <c r="W7" s="25">
        <v>5694.67</v>
      </c>
      <c r="X7" s="25">
        <v>121.95</v>
      </c>
      <c r="Y7" s="25">
        <v>120.8</v>
      </c>
      <c r="Z7" s="25">
        <v>122.24</v>
      </c>
      <c r="AA7" s="25">
        <v>109.21</v>
      </c>
      <c r="AB7" s="25">
        <v>124.69</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234.13</v>
      </c>
      <c r="AU7" s="25">
        <v>282.81</v>
      </c>
      <c r="AV7" s="25">
        <v>365.88</v>
      </c>
      <c r="AW7" s="25">
        <v>401.43</v>
      </c>
      <c r="AX7" s="25">
        <v>404.15</v>
      </c>
      <c r="AY7" s="25">
        <v>337.49</v>
      </c>
      <c r="AZ7" s="25">
        <v>335.6</v>
      </c>
      <c r="BA7" s="25">
        <v>358.91</v>
      </c>
      <c r="BB7" s="25">
        <v>360.96</v>
      </c>
      <c r="BC7" s="25">
        <v>351.29</v>
      </c>
      <c r="BD7" s="25">
        <v>261.51</v>
      </c>
      <c r="BE7" s="25">
        <v>93.8</v>
      </c>
      <c r="BF7" s="25">
        <v>77.680000000000007</v>
      </c>
      <c r="BG7" s="25">
        <v>61.61</v>
      </c>
      <c r="BH7" s="25">
        <v>50.35</v>
      </c>
      <c r="BI7" s="25">
        <v>35.68</v>
      </c>
      <c r="BJ7" s="25">
        <v>265.92</v>
      </c>
      <c r="BK7" s="25">
        <v>258.26</v>
      </c>
      <c r="BL7" s="25">
        <v>247.27</v>
      </c>
      <c r="BM7" s="25">
        <v>239.18</v>
      </c>
      <c r="BN7" s="25">
        <v>236.29</v>
      </c>
      <c r="BO7" s="25">
        <v>265.16000000000003</v>
      </c>
      <c r="BP7" s="25">
        <v>107.87</v>
      </c>
      <c r="BQ7" s="25">
        <v>105.43</v>
      </c>
      <c r="BR7" s="25">
        <v>106.22</v>
      </c>
      <c r="BS7" s="25">
        <v>96.95</v>
      </c>
      <c r="BT7" s="25">
        <v>108.12</v>
      </c>
      <c r="BU7" s="25">
        <v>105.86</v>
      </c>
      <c r="BV7" s="25">
        <v>106.07</v>
      </c>
      <c r="BW7" s="25">
        <v>105.34</v>
      </c>
      <c r="BX7" s="25">
        <v>101.89</v>
      </c>
      <c r="BY7" s="25">
        <v>104.33</v>
      </c>
      <c r="BZ7" s="25">
        <v>102.35</v>
      </c>
      <c r="CA7" s="25">
        <v>125.76</v>
      </c>
      <c r="CB7" s="25">
        <v>128.59</v>
      </c>
      <c r="CC7" s="25">
        <v>127.79</v>
      </c>
      <c r="CD7" s="25">
        <v>138.9</v>
      </c>
      <c r="CE7" s="25">
        <v>123.53</v>
      </c>
      <c r="CF7" s="25">
        <v>158.58000000000001</v>
      </c>
      <c r="CG7" s="25">
        <v>159.22</v>
      </c>
      <c r="CH7" s="25">
        <v>159.6</v>
      </c>
      <c r="CI7" s="25">
        <v>156.32</v>
      </c>
      <c r="CJ7" s="25">
        <v>157.4</v>
      </c>
      <c r="CK7" s="25">
        <v>167.74</v>
      </c>
      <c r="CL7" s="25">
        <v>71.58</v>
      </c>
      <c r="CM7" s="25">
        <v>70.38</v>
      </c>
      <c r="CN7" s="25">
        <v>70.59</v>
      </c>
      <c r="CO7" s="25">
        <v>73.16</v>
      </c>
      <c r="CP7" s="25">
        <v>71.92</v>
      </c>
      <c r="CQ7" s="25">
        <v>62.38</v>
      </c>
      <c r="CR7" s="25">
        <v>62.83</v>
      </c>
      <c r="CS7" s="25">
        <v>62.05</v>
      </c>
      <c r="CT7" s="25">
        <v>63.23</v>
      </c>
      <c r="CU7" s="25">
        <v>62.59</v>
      </c>
      <c r="CV7" s="25">
        <v>60.29</v>
      </c>
      <c r="CW7" s="25">
        <v>95.53</v>
      </c>
      <c r="CX7" s="25">
        <v>96.54</v>
      </c>
      <c r="CY7" s="25">
        <v>95.62</v>
      </c>
      <c r="CZ7" s="25">
        <v>87.7</v>
      </c>
      <c r="DA7" s="25">
        <v>96.28</v>
      </c>
      <c r="DB7" s="25">
        <v>89.17</v>
      </c>
      <c r="DC7" s="25">
        <v>88.86</v>
      </c>
      <c r="DD7" s="25">
        <v>89.11</v>
      </c>
      <c r="DE7" s="25">
        <v>89.35</v>
      </c>
      <c r="DF7" s="25">
        <v>89.7</v>
      </c>
      <c r="DG7" s="25">
        <v>90.12</v>
      </c>
      <c r="DH7" s="25">
        <v>49.57</v>
      </c>
      <c r="DI7" s="25">
        <v>50.49</v>
      </c>
      <c r="DJ7" s="25">
        <v>51.93</v>
      </c>
      <c r="DK7" s="25">
        <v>53.05</v>
      </c>
      <c r="DL7" s="25">
        <v>53.68</v>
      </c>
      <c r="DM7" s="25">
        <v>46.99</v>
      </c>
      <c r="DN7" s="25">
        <v>47.89</v>
      </c>
      <c r="DO7" s="25">
        <v>48.69</v>
      </c>
      <c r="DP7" s="25">
        <v>49.62</v>
      </c>
      <c r="DQ7" s="25">
        <v>50.5</v>
      </c>
      <c r="DR7" s="25">
        <v>50.88</v>
      </c>
      <c r="DS7" s="25">
        <v>2.69</v>
      </c>
      <c r="DT7" s="25">
        <v>2.5299999999999998</v>
      </c>
      <c r="DU7" s="25">
        <v>2.52</v>
      </c>
      <c r="DV7" s="25">
        <v>2.33</v>
      </c>
      <c r="DW7" s="25">
        <v>2.16</v>
      </c>
      <c r="DX7" s="25">
        <v>15.83</v>
      </c>
      <c r="DY7" s="25">
        <v>16.899999999999999</v>
      </c>
      <c r="DZ7" s="25">
        <v>18.260000000000002</v>
      </c>
      <c r="EA7" s="25">
        <v>19.510000000000002</v>
      </c>
      <c r="EB7" s="25">
        <v>21.19</v>
      </c>
      <c r="EC7" s="25">
        <v>22.3</v>
      </c>
      <c r="ED7" s="25">
        <v>0.53</v>
      </c>
      <c r="EE7" s="25">
        <v>0.99</v>
      </c>
      <c r="EF7" s="25">
        <v>0.37</v>
      </c>
      <c r="EG7" s="25">
        <v>0.18</v>
      </c>
      <c r="EH7" s="25">
        <v>0.15</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2023-01-16T05:53:12Z</cp:lastPrinted>
  <dcterms:created xsi:type="dcterms:W3CDTF">2022-12-01T00:55:47Z</dcterms:created>
  <dcterms:modified xsi:type="dcterms:W3CDTF">2023-02-24T01:38:12Z</dcterms:modified>
  <cp:category/>
  <cp:contentStatus/>
</cp:coreProperties>
</file>