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5_水道課\01_庶務G\◎経営戦略関係\◆経営比較分析表\R01年度　経営比較分析表（水道）30決算\"/>
    </mc:Choice>
  </mc:AlternateContent>
  <workbookProtection workbookAlgorithmName="SHA-512" workbookHashValue="pJp/gNXZA8oQMILrJnv1xFV0eyzfuDQjRiafEQveh3PRsXcKzHEdfW0G8vuGgspUJEl4/032vEc1Kpv4/eEdOw==" workbookSaltValue="sA6fcj/BXUG5j+EqVgMU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<sst xmlns="http://schemas.openxmlformats.org/spreadsheetml/2006/main" count="220" uniqueCount="108">
  <si>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</si>
  <si>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</si>
  <si>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</si>
  <si>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</si>
  <si>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</si>
  <si>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</si>
  <si>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</si>
  <si>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</si>
  <si>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</si>
  <si>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</si>
  <si>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</si>
  <si>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</si>
  <si>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</si>
  <si>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</si>
  <si>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</si>
  <si>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</si>
  <si>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</si>
  <si>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</si>
  <si>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</si>
  <si>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</si>
  <si>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</si>
  <si>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</si>
  <si>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</si>
  <si>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</si>
  <si>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</si>
  <si>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</si>
  <si>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</si>
  <si>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</si>
  <si>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</si>
  <si>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</si>
  <si>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</si>
  <si>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</si>
  <si>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</si>
  <si>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</si>
  <si>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</si>
  <si>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</si>
  <si>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</si>
  <si>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</si>
  <si>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</si>
  <si>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</si>
  <si>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</si>
  <si>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</si>
  <si>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</si>
  <si>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</si>
  <si>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</si>
  <si>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</si>
  <si>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</si>
  <si>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</si>
  <si>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</si>
  <si>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</si>
  <si>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</si>
  <si>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</si>
  <si>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</si>
  <si>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</si>
  <si>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</si>
  <si>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</si>
  <si>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</si>
  <si>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</si>
  <si>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</si>
  <si>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</si>
  <si>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</si>
  <si>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</si>
  <si>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</si>
  <si>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</si>
  <si>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</si>
  <si>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</si>
  <si>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</si>
  <si>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</si>
  <si>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</si>
  <si>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</si>
  <si>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</si>
  <si>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</si>
  <si>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</si>
  <si>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</si>
  <si>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</si>
  <si>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</si>
  <si>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</si>
  <si>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</si>
  <si>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</si>
  <si>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</si>
  <si>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</si>
  <si>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</si>
  <si>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</si>
  <si>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</si>
  <si>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</si>
  <si>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</si>
  <si>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</si>
  <si>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</si>
  <si>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</si>
  <si>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</si>
  <si>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</si>
  <si>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</si>
  <si>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</si>
  <si>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</si>
  <si>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</si>
  <si>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</si>
  <si>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</si>
  <si>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</si>
  <si>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</si>
  <si>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</si>
  <si>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</si>
  <si>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</si>
  <si>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</si>
  <si>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</si>
  <si>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</si>
  <si>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4"/>
  </si>
  <si>
    <t>①経常収支比率
　単年度の収支が100％以上と黒字を示す指標である。大型商業施設の開業に伴い給水収益が微増し経常費用が低減している傾向にあることが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類似団体の平均値を下回っているが、100％を上回っているため給水に係る費用が給水収益で賄えている。
⑥給水原価
　類似団体の平均値を下回っている。平成26年度以降では、有収水量は微増しているものの、経常費用が減少していることにより給水原価が抑えられ効率的な運営となった。
⑦施設利用率
　過去5年間70％前後と安定しており、概ね現在の配水能力に見合った利用率であるといえる。
⑧有収率
　全国平均及び類似団体の平均値を上回っている。引き続き漏水やメーター不感による収益につながらない配水状況改善に努める。</t>
    <phoneticPr fontId="4"/>
  </si>
  <si>
    <t>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全国平均及び類似団体の平均値を上回っている。管路経年化率は低く推移している傾向にあり、今後も計画的な更新の見直しが必要である。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</si>
</sst>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0.33</c:v>
                </c:pt>
                <c:pt idx="2">
                  <c:v>0.66</c:v>
                </c:pt>
                <c:pt idx="3">
                  <c:v>0.53</c:v>
                </c:pt>
                <c:pt idx="4">
                  <c:v>0.99</c:v>
                </c:pt>
              </c:numCache>
            </c:numRef>
          </c:val>
          <c:extLst>
            <c:ext xmlns:c16="http://schemas.microsoft.com/office/drawing/2014/chart" uri="{C3380CC4-5D6E-409C-BE32-E72D297353CC}">
              <c16:uniqueId val="{00000000-82D0-435B-9149-6B036094CB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82D0-435B-9149-6B036094CB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69.89</c:v>
                </c:pt>
                <c:pt idx="1">
                  <c:v>71.290000000000006</c:v>
                </c:pt>
                <c:pt idx="2">
                  <c:v>71.2</c:v>
                </c:pt>
                <c:pt idx="3">
                  <c:v>71.58</c:v>
                </c:pt>
                <c:pt idx="4">
                  <c:v>70.38</c:v>
                </c:pt>
              </c:numCache>
            </c:numRef>
          </c:val>
          <c:extLst>
            <c:ext xmlns:c16="http://schemas.microsoft.com/office/drawing/2014/chart" uri="{C3380CC4-5D6E-409C-BE32-E72D297353CC}">
              <c16:uniqueId val="{00000000-229C-4624-8E06-BE6AEC13BC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229C-4624-8E06-BE6AEC13BC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94.65</c:v>
                </c:pt>
                <c:pt idx="1">
                  <c:v>94.47</c:v>
                </c:pt>
                <c:pt idx="2">
                  <c:v>95.19</c:v>
                </c:pt>
                <c:pt idx="3">
                  <c:v>95.53</c:v>
                </c:pt>
                <c:pt idx="4">
                  <c:v>96.54</c:v>
                </c:pt>
              </c:numCache>
            </c:numRef>
          </c:val>
          <c:extLst>
            <c:ext xmlns:c16="http://schemas.microsoft.com/office/drawing/2014/chart" uri="{C3380CC4-5D6E-409C-BE32-E72D297353CC}">
              <c16:uniqueId val="{00000000-4526-4F14-8316-547F3C9110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4526-4F14-8316-547F3C9110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116.44</c:v>
                </c:pt>
                <c:pt idx="1">
                  <c:v>119.01</c:v>
                </c:pt>
                <c:pt idx="2">
                  <c:v>119.81</c:v>
                </c:pt>
                <c:pt idx="3">
                  <c:v>121.95</c:v>
                </c:pt>
                <c:pt idx="4">
                  <c:v>120.8</c:v>
                </c:pt>
              </c:numCache>
            </c:numRef>
          </c:val>
          <c:extLst>
            <c:ext xmlns:c16="http://schemas.microsoft.com/office/drawing/2014/chart" uri="{C3380CC4-5D6E-409C-BE32-E72D297353CC}">
              <c16:uniqueId val="{00000000-9960-49B3-9093-96E21735D3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9960-49B3-9093-96E21735D3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47.23</c:v>
                </c:pt>
                <c:pt idx="1">
                  <c:v>48.92</c:v>
                </c:pt>
                <c:pt idx="2">
                  <c:v>50</c:v>
                </c:pt>
                <c:pt idx="3">
                  <c:v>49.57</c:v>
                </c:pt>
                <c:pt idx="4">
                  <c:v>50.49</c:v>
                </c:pt>
              </c:numCache>
            </c:numRef>
          </c:val>
          <c:extLst>
            <c:ext xmlns:c16="http://schemas.microsoft.com/office/drawing/2014/chart" uri="{C3380CC4-5D6E-409C-BE32-E72D297353CC}">
              <c16:uniqueId val="{00000000-B91F-4316-90AA-F7F01DBD5F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B91F-4316-90AA-F7F01DBD5F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1.77</c:v>
                </c:pt>
                <c:pt idx="1">
                  <c:v>1.4</c:v>
                </c:pt>
                <c:pt idx="2">
                  <c:v>2.83</c:v>
                </c:pt>
                <c:pt idx="3">
                  <c:v>2.69</c:v>
                </c:pt>
                <c:pt idx="4">
                  <c:v>2.5299999999999998</c:v>
                </c:pt>
              </c:numCache>
            </c:numRef>
          </c:val>
          <c:extLst>
            <c:ext xmlns:c16="http://schemas.microsoft.com/office/drawing/2014/chart" uri="{C3380CC4-5D6E-409C-BE32-E72D297353CC}">
              <c16:uniqueId val="{00000000-3C35-47BB-9649-9FCD9945F3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3C35-47BB-9649-9FCD9945F3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0-479F-877D-8ED7AAAFDD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0F80-479F-877D-8ED7AAAFDD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334.25</c:v>
                </c:pt>
                <c:pt idx="1">
                  <c:v>336.05</c:v>
                </c:pt>
                <c:pt idx="2">
                  <c:v>306.32</c:v>
                </c:pt>
                <c:pt idx="3">
                  <c:v>234.13</c:v>
                </c:pt>
                <c:pt idx="4">
                  <c:v>282.81</c:v>
                </c:pt>
              </c:numCache>
            </c:numRef>
          </c:val>
          <c:extLst>
            <c:ext xmlns:c16="http://schemas.microsoft.com/office/drawing/2014/chart" uri="{C3380CC4-5D6E-409C-BE32-E72D297353CC}">
              <c16:uniqueId val="{00000000-C32E-4A21-AD98-6E9733CD70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C32E-4A21-AD98-6E9733CD70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149.16</c:v>
                </c:pt>
                <c:pt idx="1">
                  <c:v>128.47999999999999</c:v>
                </c:pt>
                <c:pt idx="2">
                  <c:v>111.75</c:v>
                </c:pt>
                <c:pt idx="3">
                  <c:v>93.8</c:v>
                </c:pt>
                <c:pt idx="4">
                  <c:v>77.680000000000007</c:v>
                </c:pt>
              </c:numCache>
            </c:numRef>
          </c:val>
          <c:extLst>
            <c:ext xmlns:c16="http://schemas.microsoft.com/office/drawing/2014/chart" uri="{C3380CC4-5D6E-409C-BE32-E72D297353CC}">
              <c16:uniqueId val="{00000000-ADE3-4130-A099-9EA180B2FF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ADE3-4130-A099-9EA180B2FF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100.8</c:v>
                </c:pt>
                <c:pt idx="1">
                  <c:v>105.81</c:v>
                </c:pt>
                <c:pt idx="2">
                  <c:v>107.51</c:v>
                </c:pt>
                <c:pt idx="3">
                  <c:v>107.87</c:v>
                </c:pt>
                <c:pt idx="4">
                  <c:v>105.43</c:v>
                </c:pt>
              </c:numCache>
            </c:numRef>
          </c:val>
          <c:extLst>
            <c:ext xmlns:c16="http://schemas.microsoft.com/office/drawing/2014/chart" uri="{C3380CC4-5D6E-409C-BE32-E72D297353CC}">
              <c16:uniqueId val="{00000000-5ED1-4F2C-8167-401DCD5E29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5ED1-4F2C-8167-401DCD5E29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131.5</c:v>
                </c:pt>
                <c:pt idx="1">
                  <c:v>127.27</c:v>
                </c:pt>
                <c:pt idx="2">
                  <c:v>125.59</c:v>
                </c:pt>
                <c:pt idx="3">
                  <c:v>125.76</c:v>
                </c:pt>
                <c:pt idx="4">
                  <c:v>128.59</c:v>
                </c:pt>
              </c:numCache>
            </c:numRef>
          </c:val>
          <c:extLst>
            <c:ext xmlns:c16="http://schemas.microsoft.com/office/drawing/2014/chart" uri="{C3380CC4-5D6E-409C-BE32-E72D297353CC}">
              <c16:uniqueId val="{00000000-187C-4B9F-B691-1136CA200A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187C-4B9F-B691-1136CA200A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富士見市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111167</v>
      </c>
      <c r="AM8" s="73"/>
      <c r="AN8" s="73"/>
      <c r="AO8" s="73"/>
      <c r="AP8" s="73"/>
      <c r="AQ8" s="73"/>
      <c r="AR8" s="73"/>
      <c r="AS8" s="73"/>
      <c r="AT8" s="69">
        <f>データ!$S$6</f>
        <v>19.77</v>
      </c>
      <c r="AU8" s="70"/>
      <c r="AV8" s="70"/>
      <c r="AW8" s="70"/>
      <c r="AX8" s="70"/>
      <c r="AY8" s="70"/>
      <c r="AZ8" s="70"/>
      <c r="BA8" s="70"/>
      <c r="BB8" s="72">
        <f>データ!$T$6</f>
        <v>5623.01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87.12</v>
      </c>
      <c r="J10" s="70"/>
      <c r="K10" s="70"/>
      <c r="L10" s="70"/>
      <c r="M10" s="70"/>
      <c r="N10" s="70"/>
      <c r="O10" s="71"/>
      <c r="P10" s="72">
        <f>データ!$P$6</f>
        <v>99.98</v>
      </c>
      <c r="Q10" s="72"/>
      <c r="R10" s="72"/>
      <c r="S10" s="72"/>
      <c r="T10" s="72"/>
      <c r="U10" s="72"/>
      <c r="V10" s="72"/>
      <c r="W10" s="73">
        <f>データ!$Q$6</f>
        <v>2214</v>
      </c>
      <c r="X10" s="73"/>
      <c r="Y10" s="73"/>
      <c r="Z10" s="73"/>
      <c r="AA10" s="73"/>
      <c r="AB10" s="73"/>
      <c r="AC10" s="73"/>
      <c r="AD10" s="2"/>
      <c r="AE10" s="2"/>
      <c r="AF10" s="2"/>
      <c r="AG10" s="2"/>
      <c r="AH10" s="4"/>
      <c r="AI10" s="4"/>
      <c r="AJ10" s="4"/>
      <c r="AK10" s="4"/>
      <c r="AL10" s="73">
        <f>データ!$U$6</f>
        <v>110566</v>
      </c>
      <c r="AM10" s="73"/>
      <c r="AN10" s="73"/>
      <c r="AO10" s="73"/>
      <c r="AP10" s="73"/>
      <c r="AQ10" s="73"/>
      <c r="AR10" s="73"/>
      <c r="AS10" s="73"/>
      <c r="AT10" s="69">
        <f>データ!$V$6</f>
        <v>19.7</v>
      </c>
      <c r="AU10" s="70"/>
      <c r="AV10" s="70"/>
      <c r="AW10" s="70"/>
      <c r="AX10" s="70"/>
      <c r="AY10" s="70"/>
      <c r="AZ10" s="70"/>
      <c r="BA10" s="70"/>
      <c r="BB10" s="72">
        <f>データ!$W$6</f>
        <v>5612.49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LrvxUzdXSfd3qoYoiKT1f66kyvsrxK05+5kujCUACHlT1KROjhO0GFxr8bQhktU+HVVi4E5lpNg8nb9gSv2cQ==" saltValue="fRKWPDrNXA5IgWn2PSN6V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112356</v>
      </c>
      <c r="D6" s="34">
        <f t="shared" si="3"/>
        <v>46</v>
      </c>
      <c r="E6" s="34">
        <f t="shared" si="3"/>
        <v>1</v>
      </c>
      <c r="F6" s="34">
        <f t="shared" si="3"/>
        <v>0</v>
      </c>
      <c r="G6" s="34">
        <f t="shared" si="3"/>
        <v>1</v>
      </c>
      <c r="H6" s="34" t="str">
        <f t="shared" si="3"/>
        <v>埼玉県　富士見市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87.12</v>
      </c>
      <c r="P6" s="35">
        <f t="shared" si="3"/>
        <v>99.98</v>
      </c>
      <c r="Q6" s="35">
        <f t="shared" si="3"/>
        <v>2214</v>
      </c>
      <c r="R6" s="35">
        <f t="shared" si="3"/>
        <v>111167</v>
      </c>
      <c r="S6" s="35">
        <f t="shared" si="3"/>
        <v>19.77</v>
      </c>
      <c r="T6" s="35">
        <f t="shared" si="3"/>
        <v>5623.01</v>
      </c>
      <c r="U6" s="35">
        <f t="shared" si="3"/>
        <v>110566</v>
      </c>
      <c r="V6" s="35">
        <f t="shared" si="3"/>
        <v>19.7</v>
      </c>
      <c r="W6" s="35">
        <f t="shared" si="3"/>
        <v>5612.49</v>
      </c>
      <c r="X6" s="36">
        <f>IF(X7="",NA(),X7)</f>
        <v>116.44</v>
      </c>
      <c r="Y6" s="36">
        <f t="shared" ref="Y6:AG6" si="4">IF(Y7="",NA(),Y7)</f>
        <v>119.01</v>
      </c>
      <c r="Z6" s="36">
        <f t="shared" si="4"/>
        <v>119.81</v>
      </c>
      <c r="AA6" s="36">
        <f t="shared" si="4"/>
        <v>121.95</v>
      </c>
      <c r="AB6" s="36">
        <f t="shared" si="4"/>
        <v>120.8</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334.25</v>
      </c>
      <c r="AU6" s="36">
        <f t="shared" ref="AU6:BC6" si="6">IF(AU7="",NA(),AU7)</f>
        <v>336.05</v>
      </c>
      <c r="AV6" s="36">
        <f t="shared" si="6"/>
        <v>306.32</v>
      </c>
      <c r="AW6" s="36">
        <f t="shared" si="6"/>
        <v>234.13</v>
      </c>
      <c r="AX6" s="36">
        <f t="shared" si="6"/>
        <v>282.81</v>
      </c>
      <c r="AY6" s="36">
        <f t="shared" si="6"/>
        <v>344.19</v>
      </c>
      <c r="AZ6" s="36">
        <f t="shared" si="6"/>
        <v>352.05</v>
      </c>
      <c r="BA6" s="36">
        <f t="shared" si="6"/>
        <v>349.04</v>
      </c>
      <c r="BB6" s="36">
        <f t="shared" si="6"/>
        <v>337.49</v>
      </c>
      <c r="BC6" s="36">
        <f t="shared" si="6"/>
        <v>335.6</v>
      </c>
      <c r="BD6" s="35" t="str">
        <f>IF(BD7="","",IF(BD7="-","【-】","【"&amp;SUBSTITUTE(TEXT(BD7,"#,##0.00"),"-","△")&amp;"】"))</f>
        <v>【261.93】</v>
      </c>
      <c r="BE6" s="36">
        <f>IF(BE7="",NA(),BE7)</f>
        <v>149.16</v>
      </c>
      <c r="BF6" s="36">
        <f t="shared" ref="BF6:BN6" si="7">IF(BF7="",NA(),BF7)</f>
        <v>128.47999999999999</v>
      </c>
      <c r="BG6" s="36">
        <f t="shared" si="7"/>
        <v>111.75</v>
      </c>
      <c r="BH6" s="36">
        <f t="shared" si="7"/>
        <v>93.8</v>
      </c>
      <c r="BI6" s="36">
        <f t="shared" si="7"/>
        <v>77.680000000000007</v>
      </c>
      <c r="BJ6" s="36">
        <f t="shared" si="7"/>
        <v>252.09</v>
      </c>
      <c r="BK6" s="36">
        <f t="shared" si="7"/>
        <v>250.76</v>
      </c>
      <c r="BL6" s="36">
        <f t="shared" si="7"/>
        <v>254.54</v>
      </c>
      <c r="BM6" s="36">
        <f t="shared" si="7"/>
        <v>265.92</v>
      </c>
      <c r="BN6" s="36">
        <f t="shared" si="7"/>
        <v>258.26</v>
      </c>
      <c r="BO6" s="35" t="str">
        <f>IF(BO7="","",IF(BO7="-","【-】","【"&amp;SUBSTITUTE(TEXT(BO7,"#,##0.00"),"-","△")&amp;"】"))</f>
        <v>【270.46】</v>
      </c>
      <c r="BP6" s="36">
        <f>IF(BP7="",NA(),BP7)</f>
        <v>100.8</v>
      </c>
      <c r="BQ6" s="36">
        <f t="shared" ref="BQ6:BY6" si="8">IF(BQ7="",NA(),BQ7)</f>
        <v>105.81</v>
      </c>
      <c r="BR6" s="36">
        <f t="shared" si="8"/>
        <v>107.51</v>
      </c>
      <c r="BS6" s="36">
        <f t="shared" si="8"/>
        <v>107.87</v>
      </c>
      <c r="BT6" s="36">
        <f t="shared" si="8"/>
        <v>105.43</v>
      </c>
      <c r="BU6" s="36">
        <f t="shared" si="8"/>
        <v>106.22</v>
      </c>
      <c r="BV6" s="36">
        <f t="shared" si="8"/>
        <v>106.69</v>
      </c>
      <c r="BW6" s="36">
        <f t="shared" si="8"/>
        <v>106.52</v>
      </c>
      <c r="BX6" s="36">
        <f t="shared" si="8"/>
        <v>105.86</v>
      </c>
      <c r="BY6" s="36">
        <f t="shared" si="8"/>
        <v>106.07</v>
      </c>
      <c r="BZ6" s="35" t="str">
        <f>IF(BZ7="","",IF(BZ7="-","【-】","【"&amp;SUBSTITUTE(TEXT(BZ7,"#,##0.00"),"-","△")&amp;"】"))</f>
        <v>【103.91】</v>
      </c>
      <c r="CA6" s="36">
        <f>IF(CA7="",NA(),CA7)</f>
        <v>131.5</v>
      </c>
      <c r="CB6" s="36">
        <f t="shared" ref="CB6:CJ6" si="9">IF(CB7="",NA(),CB7)</f>
        <v>127.27</v>
      </c>
      <c r="CC6" s="36">
        <f t="shared" si="9"/>
        <v>125.59</v>
      </c>
      <c r="CD6" s="36">
        <f t="shared" si="9"/>
        <v>125.76</v>
      </c>
      <c r="CE6" s="36">
        <f t="shared" si="9"/>
        <v>128.59</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69.89</v>
      </c>
      <c r="CM6" s="36">
        <f t="shared" ref="CM6:CU6" si="10">IF(CM7="",NA(),CM7)</f>
        <v>71.290000000000006</v>
      </c>
      <c r="CN6" s="36">
        <f t="shared" si="10"/>
        <v>71.2</v>
      </c>
      <c r="CO6" s="36">
        <f t="shared" si="10"/>
        <v>71.58</v>
      </c>
      <c r="CP6" s="36">
        <f t="shared" si="10"/>
        <v>70.38</v>
      </c>
      <c r="CQ6" s="36">
        <f t="shared" si="10"/>
        <v>62.12</v>
      </c>
      <c r="CR6" s="36">
        <f t="shared" si="10"/>
        <v>62.26</v>
      </c>
      <c r="CS6" s="36">
        <f t="shared" si="10"/>
        <v>62.1</v>
      </c>
      <c r="CT6" s="36">
        <f t="shared" si="10"/>
        <v>62.38</v>
      </c>
      <c r="CU6" s="36">
        <f t="shared" si="10"/>
        <v>62.83</v>
      </c>
      <c r="CV6" s="35" t="str">
        <f>IF(CV7="","",IF(CV7="-","【-】","【"&amp;SUBSTITUTE(TEXT(CV7,"#,##0.00"),"-","△")&amp;"】"))</f>
        <v>【60.27】</v>
      </c>
      <c r="CW6" s="36">
        <f>IF(CW7="",NA(),CW7)</f>
        <v>94.65</v>
      </c>
      <c r="CX6" s="36">
        <f t="shared" ref="CX6:DF6" si="11">IF(CX7="",NA(),CX7)</f>
        <v>94.47</v>
      </c>
      <c r="CY6" s="36">
        <f t="shared" si="11"/>
        <v>95.19</v>
      </c>
      <c r="CZ6" s="36">
        <f t="shared" si="11"/>
        <v>95.53</v>
      </c>
      <c r="DA6" s="36">
        <f t="shared" si="11"/>
        <v>96.54</v>
      </c>
      <c r="DB6" s="36">
        <f t="shared" si="11"/>
        <v>89.45</v>
      </c>
      <c r="DC6" s="36">
        <f t="shared" si="11"/>
        <v>89.5</v>
      </c>
      <c r="DD6" s="36">
        <f t="shared" si="11"/>
        <v>89.52</v>
      </c>
      <c r="DE6" s="36">
        <f t="shared" si="11"/>
        <v>89.17</v>
      </c>
      <c r="DF6" s="36">
        <f t="shared" si="11"/>
        <v>88.86</v>
      </c>
      <c r="DG6" s="35" t="str">
        <f>IF(DG7="","",IF(DG7="-","【-】","【"&amp;SUBSTITUTE(TEXT(DG7,"#,##0.00"),"-","△")&amp;"】"))</f>
        <v>【89.92】</v>
      </c>
      <c r="DH6" s="36">
        <f>IF(DH7="",NA(),DH7)</f>
        <v>47.23</v>
      </c>
      <c r="DI6" s="36">
        <f t="shared" ref="DI6:DQ6" si="12">IF(DI7="",NA(),DI7)</f>
        <v>48.92</v>
      </c>
      <c r="DJ6" s="36">
        <f t="shared" si="12"/>
        <v>50</v>
      </c>
      <c r="DK6" s="36">
        <f t="shared" si="12"/>
        <v>49.57</v>
      </c>
      <c r="DL6" s="36">
        <f t="shared" si="12"/>
        <v>50.49</v>
      </c>
      <c r="DM6" s="36">
        <f t="shared" si="12"/>
        <v>44.91</v>
      </c>
      <c r="DN6" s="36">
        <f t="shared" si="12"/>
        <v>45.89</v>
      </c>
      <c r="DO6" s="36">
        <f t="shared" si="12"/>
        <v>46.58</v>
      </c>
      <c r="DP6" s="36">
        <f t="shared" si="12"/>
        <v>46.99</v>
      </c>
      <c r="DQ6" s="36">
        <f t="shared" si="12"/>
        <v>47.89</v>
      </c>
      <c r="DR6" s="35" t="str">
        <f>IF(DR7="","",IF(DR7="-","【-】","【"&amp;SUBSTITUTE(TEXT(DR7,"#,##0.00"),"-","△")&amp;"】"))</f>
        <v>【48.85】</v>
      </c>
      <c r="DS6" s="36">
        <f>IF(DS7="",NA(),DS7)</f>
        <v>1.77</v>
      </c>
      <c r="DT6" s="36">
        <f t="shared" ref="DT6:EB6" si="13">IF(DT7="",NA(),DT7)</f>
        <v>1.4</v>
      </c>
      <c r="DU6" s="36">
        <f t="shared" si="13"/>
        <v>2.83</v>
      </c>
      <c r="DV6" s="36">
        <f t="shared" si="13"/>
        <v>2.69</v>
      </c>
      <c r="DW6" s="36">
        <f t="shared" si="13"/>
        <v>2.5299999999999998</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0.47</v>
      </c>
      <c r="EE6" s="36">
        <f t="shared" ref="EE6:EM6" si="14">IF(EE7="",NA(),EE7)</f>
        <v>0.33</v>
      </c>
      <c r="EF6" s="36">
        <f t="shared" si="14"/>
        <v>0.66</v>
      </c>
      <c r="EG6" s="36">
        <f t="shared" si="14"/>
        <v>0.53</v>
      </c>
      <c r="EH6" s="36">
        <f t="shared" si="14"/>
        <v>0.99</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112356</v>
      </c>
      <c r="D7" s="38">
        <v>46</v>
      </c>
      <c r="E7" s="38">
        <v>1</v>
      </c>
      <c r="F7" s="38">
        <v>0</v>
      </c>
      <c r="G7" s="38">
        <v>1</v>
      </c>
      <c r="H7" s="38" t="s">
        <v>93</v>
      </c>
      <c r="I7" s="38" t="s">
        <v>94</v>
      </c>
      <c r="J7" s="38" t="s">
        <v>95</v>
      </c>
      <c r="K7" s="38" t="s">
        <v>96</v>
      </c>
      <c r="L7" s="38" t="s">
        <v>97</v>
      </c>
      <c r="M7" s="38" t="s">
        <v>98</v>
      </c>
      <c r="N7" s="39" t="s">
        <v>99</v>
      </c>
      <c r="O7" s="39">
        <v>87.12</v>
      </c>
      <c r="P7" s="39">
        <v>99.98</v>
      </c>
      <c r="Q7" s="39">
        <v>2214</v>
      </c>
      <c r="R7" s="39">
        <v>111167</v>
      </c>
      <c r="S7" s="39">
        <v>19.77</v>
      </c>
      <c r="T7" s="39">
        <v>5623.01</v>
      </c>
      <c r="U7" s="39">
        <v>110566</v>
      </c>
      <c r="V7" s="39">
        <v>19.7</v>
      </c>
      <c r="W7" s="39">
        <v>5612.49</v>
      </c>
      <c r="X7" s="39">
        <v>116.44</v>
      </c>
      <c r="Y7" s="39">
        <v>119.01</v>
      </c>
      <c r="Z7" s="39">
        <v>119.81</v>
      </c>
      <c r="AA7" s="39">
        <v>121.95</v>
      </c>
      <c r="AB7" s="39">
        <v>120.8</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334.25</v>
      </c>
      <c r="AU7" s="39">
        <v>336.05</v>
      </c>
      <c r="AV7" s="39">
        <v>306.32</v>
      </c>
      <c r="AW7" s="39">
        <v>234.13</v>
      </c>
      <c r="AX7" s="39">
        <v>282.81</v>
      </c>
      <c r="AY7" s="39">
        <v>344.19</v>
      </c>
      <c r="AZ7" s="39">
        <v>352.05</v>
      </c>
      <c r="BA7" s="39">
        <v>349.04</v>
      </c>
      <c r="BB7" s="39">
        <v>337.49</v>
      </c>
      <c r="BC7" s="39">
        <v>335.6</v>
      </c>
      <c r="BD7" s="39">
        <v>261.93</v>
      </c>
      <c r="BE7" s="39">
        <v>149.16</v>
      </c>
      <c r="BF7" s="39">
        <v>128.47999999999999</v>
      </c>
      <c r="BG7" s="39">
        <v>111.75</v>
      </c>
      <c r="BH7" s="39">
        <v>93.8</v>
      </c>
      <c r="BI7" s="39">
        <v>77.680000000000007</v>
      </c>
      <c r="BJ7" s="39">
        <v>252.09</v>
      </c>
      <c r="BK7" s="39">
        <v>250.76</v>
      </c>
      <c r="BL7" s="39">
        <v>254.54</v>
      </c>
      <c r="BM7" s="39">
        <v>265.92</v>
      </c>
      <c r="BN7" s="39">
        <v>258.26</v>
      </c>
      <c r="BO7" s="39">
        <v>270.45999999999998</v>
      </c>
      <c r="BP7" s="39">
        <v>100.8</v>
      </c>
      <c r="BQ7" s="39">
        <v>105.81</v>
      </c>
      <c r="BR7" s="39">
        <v>107.51</v>
      </c>
      <c r="BS7" s="39">
        <v>107.87</v>
      </c>
      <c r="BT7" s="39">
        <v>105.43</v>
      </c>
      <c r="BU7" s="39">
        <v>106.22</v>
      </c>
      <c r="BV7" s="39">
        <v>106.69</v>
      </c>
      <c r="BW7" s="39">
        <v>106.52</v>
      </c>
      <c r="BX7" s="39">
        <v>105.86</v>
      </c>
      <c r="BY7" s="39">
        <v>106.07</v>
      </c>
      <c r="BZ7" s="39">
        <v>103.91</v>
      </c>
      <c r="CA7" s="39">
        <v>131.5</v>
      </c>
      <c r="CB7" s="39">
        <v>127.27</v>
      </c>
      <c r="CC7" s="39">
        <v>125.59</v>
      </c>
      <c r="CD7" s="39">
        <v>125.76</v>
      </c>
      <c r="CE7" s="39">
        <v>128.59</v>
      </c>
      <c r="CF7" s="39">
        <v>155.22999999999999</v>
      </c>
      <c r="CG7" s="39">
        <v>154.91999999999999</v>
      </c>
      <c r="CH7" s="39">
        <v>155.80000000000001</v>
      </c>
      <c r="CI7" s="39">
        <v>158.58000000000001</v>
      </c>
      <c r="CJ7" s="39">
        <v>159.22</v>
      </c>
      <c r="CK7" s="39">
        <v>167.11</v>
      </c>
      <c r="CL7" s="39">
        <v>69.89</v>
      </c>
      <c r="CM7" s="39">
        <v>71.290000000000006</v>
      </c>
      <c r="CN7" s="39">
        <v>71.2</v>
      </c>
      <c r="CO7" s="39">
        <v>71.58</v>
      </c>
      <c r="CP7" s="39">
        <v>70.38</v>
      </c>
      <c r="CQ7" s="39">
        <v>62.12</v>
      </c>
      <c r="CR7" s="39">
        <v>62.26</v>
      </c>
      <c r="CS7" s="39">
        <v>62.1</v>
      </c>
      <c r="CT7" s="39">
        <v>62.38</v>
      </c>
      <c r="CU7" s="39">
        <v>62.83</v>
      </c>
      <c r="CV7" s="39">
        <v>60.27</v>
      </c>
      <c r="CW7" s="39">
        <v>94.65</v>
      </c>
      <c r="CX7" s="39">
        <v>94.47</v>
      </c>
      <c r="CY7" s="39">
        <v>95.19</v>
      </c>
      <c r="CZ7" s="39">
        <v>95.53</v>
      </c>
      <c r="DA7" s="39">
        <v>96.54</v>
      </c>
      <c r="DB7" s="39">
        <v>89.45</v>
      </c>
      <c r="DC7" s="39">
        <v>89.5</v>
      </c>
      <c r="DD7" s="39">
        <v>89.52</v>
      </c>
      <c r="DE7" s="39">
        <v>89.17</v>
      </c>
      <c r="DF7" s="39">
        <v>88.86</v>
      </c>
      <c r="DG7" s="39">
        <v>89.92</v>
      </c>
      <c r="DH7" s="39">
        <v>47.23</v>
      </c>
      <c r="DI7" s="39">
        <v>48.92</v>
      </c>
      <c r="DJ7" s="39">
        <v>50</v>
      </c>
      <c r="DK7" s="39">
        <v>49.57</v>
      </c>
      <c r="DL7" s="39">
        <v>50.49</v>
      </c>
      <c r="DM7" s="39">
        <v>44.91</v>
      </c>
      <c r="DN7" s="39">
        <v>45.89</v>
      </c>
      <c r="DO7" s="39">
        <v>46.58</v>
      </c>
      <c r="DP7" s="39">
        <v>46.99</v>
      </c>
      <c r="DQ7" s="39">
        <v>47.89</v>
      </c>
      <c r="DR7" s="39">
        <v>48.85</v>
      </c>
      <c r="DS7" s="39">
        <v>1.77</v>
      </c>
      <c r="DT7" s="39">
        <v>1.4</v>
      </c>
      <c r="DU7" s="39">
        <v>2.83</v>
      </c>
      <c r="DV7" s="39">
        <v>2.69</v>
      </c>
      <c r="DW7" s="39">
        <v>2.5299999999999998</v>
      </c>
      <c r="DX7" s="39">
        <v>12.03</v>
      </c>
      <c r="DY7" s="39">
        <v>13.14</v>
      </c>
      <c r="DZ7" s="39">
        <v>14.45</v>
      </c>
      <c r="EA7" s="39">
        <v>15.83</v>
      </c>
      <c r="EB7" s="39">
        <v>16.899999999999999</v>
      </c>
      <c r="EC7" s="39">
        <v>17.8</v>
      </c>
      <c r="ED7" s="39">
        <v>0.47</v>
      </c>
      <c r="EE7" s="39">
        <v>0.33</v>
      </c>
      <c r="EF7" s="39">
        <v>0.66</v>
      </c>
      <c r="EG7" s="39">
        <v>0.53</v>
      </c>
      <c r="EH7" s="39">
        <v>0.99</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2020-01-21T00:11:31Z</cp:lastPrinted>
  <dcterms:created xsi:type="dcterms:W3CDTF">2019-12-05T04:12:26Z</dcterms:created>
  <dcterms:modified xsi:type="dcterms:W3CDTF">2020-01-21T00:11:33Z</dcterms:modified>
  <cp:category/>
</cp:coreProperties>
</file>