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AI8" i="4"/>
  <c r="Z8" i="4"/>
  <c r="R8" i="4"/>
  <c r="J8" i="4"/>
  <c r="B6" i="4"/>
  <c r="C10" i="5" l="1"/>
  <c r="D10" i="5"/>
  <c r="E10" i="5"/>
  <c r="B10" i="5"/>
</calcChain>
</file>

<file path=xl/sharedStrings.xml><?xml version="1.0" encoding="utf-8"?>
<sst xmlns="http://schemas.openxmlformats.org/spreadsheetml/2006/main" count="217" uniqueCount="106">
  <si>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</si>
  <si>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</si>
  <si>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</si>
  <si>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</si>
  <si>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</si>
  <si>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</si>
  <si>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</si>
  <si>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</si>
  <si>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</si>
  <si>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</si>
  <si>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</si>
  <si>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</si>
  <si>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</si>
  <si>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</si>
  <si>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</si>
  <si>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</si>
  <si>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</si>
  <si>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</si>
  <si>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</si>
  <si>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</si>
  <si>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</si>
  <si>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</si>
  <si>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</si>
  <si>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</si>
  <si>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</si>
  <si>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</si>
  <si>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</si>
  <si>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</si>
  <si>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</si>
  <si>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</si>
  <si>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</si>
  <si>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</si>
  <si>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</si>
  <si>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</si>
  <si>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</si>
  <si>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</si>
  <si>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</si>
  <si>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</si>
  <si>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</si>
  <si>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</si>
  <si>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</si>
  <si>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</si>
  <si>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</si>
  <si>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</si>
  <si>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</si>
  <si>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</si>
  <si>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</si>
  <si>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</si>
  <si>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</si>
  <si>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</si>
  <si>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</si>
  <si>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</si>
  <si>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</si>
  <si>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</si>
  <si>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</si>
  <si>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</si>
  <si>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</si>
  <si>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</si>
  <si>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</si>
  <si>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</si>
  <si>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</si>
  <si>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</si>
  <si>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</si>
  <si>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</si>
  <si>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</si>
  <si>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</si>
  <si>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</si>
  <si>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</si>
  <si>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</si>
  <si>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</si>
  <si>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</si>
  <si>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</si>
  <si>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</si>
  <si>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</si>
  <si>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</si>
  <si>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</si>
  <si>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</si>
  <si>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</si>
  <si>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</si>
  <si>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</si>
  <si>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</si>
  <si>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</si>
  <si>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</si>
  <si>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</si>
  <si>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</si>
  <si>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</si>
  <si>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</si>
  <si>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</si>
  <si>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</si>
  <si>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</si>
  <si>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</si>
  <si>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</si>
  <si>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富士見市</t>
  </si>
  <si>
    <t>法適用</t>
  </si>
  <si>
    <t>水道事業</t>
  </si>
  <si>
    <t>末端給水事業</t>
  </si>
  <si>
    <t>A3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</si>
  <si>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</si>
  <si>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</si>
  <si>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</si>
  <si>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</si>
  <si>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</si>
  <si>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</si>
  <si>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現状では、事業・サービスの提供を安定的に継続するために必要な施設・設備に対する投資が適切に見込まれ、安定的に維持できると考えられるが、将来的に管路の更新などの課題は明らかである。富士見市水道ビジョンに基づき、財源の確保や事業運営の効率化を進め、老朽管更新などの施設整備の見直しを随時検討していくものである。
</t>
    <phoneticPr fontId="4"/>
  </si>
  <si>
    <r>
      <t>①経常収支比率
　単年度の収支が100％以上と黒字を示すものであるが、人員の削減等による経常費用減の要因が大きいと考えられる。今後は浄水場などの施設の老朽化対策を効率的に実施して維持管理の経費を抑えていくことが求められる。
②累積欠損金比率
　累積欠損金は発生していない。これは経常収支比率から見る黒字の影響であるが、今後給水収益の減少や施設整備への投資による支出の増加などの推移に注意が必要である。
③流動比率
　現時点での新規の企業債借入予定も見込まれないため安定した支払能力を保有している。
④企業債残高対給水収益比率
　現時点では内部留保資金を活用することにより建設改良費の不足分を補填できているため、当面企業債借入予定は見込まれていない。よって企業債残高も減少傾向である。しかし今後給水収益の減少や施設整備への投資による支出の増加などの推移を検証していく必要がある。
⑤料金回収率 ⑥給水原価</t>
    </r>
    <r>
      <rPr>
        <sz val="9"/>
        <rFont val="ＭＳ ゴシック"/>
        <family val="3"/>
        <charset val="128"/>
      </rPr>
      <t>　
 ⑤⑥共にH26法改正に伴う長期前受金戻入の影響により、逆ざや解消に至ったように見えるが、類似団体の平均値を下回っている。今後給水収益の減少や施設整備への投資による支出の増加などの推移を見つつ将来的な健全経営の検証を続けていく必要がある。
⑦施設利用率
　過去5年間70％前</t>
    </r>
    <r>
      <rPr>
        <sz val="9"/>
        <color theme="1"/>
        <rFont val="ＭＳ ゴシック"/>
        <family val="3"/>
        <charset val="128"/>
      </rPr>
      <t xml:space="preserve">後と安定しており、概ね現在の配水能力に見合った利用率であるといえる。
⑧有収率
　全国平均及び類似団体の平均値を上回っている。引き続き漏水やメーター不感による収益につながらない配水状況改善に努める。
</t>
    </r>
    <rPh sb="40" eb="41">
      <t>トウ</t>
    </rPh>
    <rPh sb="208" eb="211">
      <t>ゲンジテン</t>
    </rPh>
    <rPh sb="264" eb="267">
      <t>ゲンジテン</t>
    </rPh>
    <rPh sb="406" eb="407">
      <t>トモ</t>
    </rPh>
    <rPh sb="411" eb="414">
      <t>ホウカイセイ</t>
    </rPh>
    <rPh sb="415" eb="416">
      <t>トモナ</t>
    </rPh>
    <rPh sb="417" eb="419">
      <t>チョウキ</t>
    </rPh>
    <rPh sb="419" eb="422">
      <t>マエウケキン</t>
    </rPh>
    <rPh sb="422" eb="424">
      <t>レイニュウ</t>
    </rPh>
    <rPh sb="425" eb="427">
      <t>エイキョウ</t>
    </rPh>
    <rPh sb="431" eb="432">
      <t>ギャク</t>
    </rPh>
    <rPh sb="434" eb="436">
      <t>カイショウ</t>
    </rPh>
    <rPh sb="437" eb="438">
      <t>イタ</t>
    </rPh>
    <rPh sb="443" eb="444">
      <t>ミ</t>
    </rPh>
    <rPh sb="448" eb="450">
      <t>ルイジ</t>
    </rPh>
    <rPh sb="450" eb="452">
      <t>ダンタイ</t>
    </rPh>
    <rPh sb="453" eb="456">
      <t>ヘイキンチ</t>
    </rPh>
    <rPh sb="457" eb="459">
      <t>シタマワ</t>
    </rPh>
    <rPh sb="496" eb="497">
      <t>ミ</t>
    </rPh>
    <rPh sb="499" eb="502">
      <t>ショウライテキ</t>
    </rPh>
    <rPh sb="503" eb="505">
      <t>ケンゼン</t>
    </rPh>
    <rPh sb="505" eb="507">
      <t>ケイエイ</t>
    </rPh>
    <rPh sb="516" eb="518">
      <t>ヒツヨウ</t>
    </rPh>
    <rPh sb="596" eb="598">
      <t>ウワマワ</t>
    </rPh>
    <phoneticPr fontId="4"/>
  </si>
  <si>
    <t xml:space="preserve">①有形固定資産減価償却率
　全国平均及び類似団体と比較すると、やや高めの数値を推移している。管路経年化率、管路更新率を踏まえ、将来的な更新等の財源の確保や計画的などの老朽化対策が必要である。
②管路経年化率
　全国平均及び類似団体と比較しても低い数値であり、現時点では法定耐用年数を超えた管路の割合が低いことを示している。
③管路更新率　Ｈ26当該値　（誤）0.58→(正)0.47に訂正
　全国平均及び類似団体ともに下回っている。管路経年化率が低いため、現時点での投資の必要性は低いものの将来的な投資は必然であるため、計画的な更新の見直しが必要である。
</t>
    <rPh sb="1" eb="3">
      <t>ユウケイ</t>
    </rPh>
    <rPh sb="3" eb="5">
      <t>コテイ</t>
    </rPh>
    <rPh sb="5" eb="7">
      <t>シサン</t>
    </rPh>
    <rPh sb="7" eb="9">
      <t>ゲンカ</t>
    </rPh>
    <rPh sb="9" eb="11">
      <t>ショウキャク</t>
    </rPh>
    <rPh sb="11" eb="12">
      <t>リツ</t>
    </rPh>
    <rPh sb="14" eb="16">
      <t>ゼンコク</t>
    </rPh>
    <rPh sb="16" eb="18">
      <t>ヘイキン</t>
    </rPh>
    <rPh sb="18" eb="19">
      <t>オヨ</t>
    </rPh>
    <rPh sb="33" eb="34">
      <t>タカ</t>
    </rPh>
    <rPh sb="36" eb="38">
      <t>スウチ</t>
    </rPh>
    <rPh sb="63" eb="66">
      <t>ショウライテキ</t>
    </rPh>
    <rPh sb="67" eb="69">
      <t>コウシン</t>
    </rPh>
    <rPh sb="69" eb="70">
      <t>トウ</t>
    </rPh>
    <rPh sb="71" eb="73">
      <t>ザイゲン</t>
    </rPh>
    <rPh sb="74" eb="76">
      <t>カクホ</t>
    </rPh>
    <rPh sb="211" eb="213">
      <t>シタマワ</t>
    </rPh>
    <rPh sb="225" eb="226">
      <t>ヒク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</si>
</sst>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formatCode="#,##0.00;&quot;△&quot;#,##0.00">
                  <c:v>0</c:v>
                </c:pt>
                <c:pt idx="1">
                  <c:v>0.08</c:v>
                </c:pt>
                <c:pt idx="2">
                  <c:v>0.74</c:v>
                </c:pt>
                <c:pt idx="3">
                  <c:v>0.57999999999999996</c:v>
                </c:pt>
                <c:pt idx="4">
                  <c:v>0.33</c:v>
                </c:pt>
              </c:numCache>
            </c:numRef>
          </c:val>
        </c:ser>
        <c:dLbls>
          <c:showLegendKey val="0"/>
          <c:showVal val="0"/>
          <c:showCatName val="0"/>
          <c:showSerName val="0"/>
          <c:showPercent val="0"/>
          <c:showBubbleSize val="0"/>
        </c:dLbls>
        <c:gapWidth val="150"/>
        <c:axId val="33225344"/>
        <c:axId val="3350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1.01</c:v>
                </c:pt>
                <c:pt idx="1">
                  <c:v>0.88</c:v>
                </c:pt>
                <c:pt idx="2">
                  <c:v>0.85</c:v>
                </c:pt>
                <c:pt idx="3">
                  <c:v>0.75</c:v>
                </c:pt>
                <c:pt idx="4">
                  <c:v>0.95</c:v>
                </c:pt>
              </c:numCache>
            </c:numRef>
          </c:val>
          <c:smooth val="0"/>
        </c:ser>
        <c:dLbls>
          <c:showLegendKey val="0"/>
          <c:showVal val="0"/>
          <c:showCatName val="0"/>
          <c:showSerName val="0"/>
          <c:showPercent val="0"/>
          <c:showBubbleSize val="0"/>
        </c:dLbls>
        <c:marker val="1"/>
        <c:smooth val="0"/>
        <c:axId val="33225344"/>
        <c:axId val="33506048"/>
      </c:lineChart>
      <c:dateAx>
        <c:axId val="33225344"/>
        <c:scaling>
          <c:orientation val="minMax"/>
        </c:scaling>
        <c:delete val="1"/>
        <c:axPos val="b"/>
        <c:numFmt formatCode="ge" sourceLinked="1"/>
        <c:majorTickMark val="none"/>
        <c:minorTickMark val="none"/>
        <c:tickLblPos val="none"/>
        <c:crossAx val="33506048"/>
        <c:crosses val="autoZero"/>
        <c:auto val="1"/>
        <c:lblOffset val="100"/>
        <c:baseTimeUnit val="years"/>
      </c:dateAx>
      <c:valAx>
        <c:axId val="3350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2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71.28</c:v>
                </c:pt>
                <c:pt idx="1">
                  <c:v>71.400000000000006</c:v>
                </c:pt>
                <c:pt idx="2">
                  <c:v>70.64</c:v>
                </c:pt>
                <c:pt idx="3">
                  <c:v>69.89</c:v>
                </c:pt>
                <c:pt idx="4">
                  <c:v>71.290000000000006</c:v>
                </c:pt>
              </c:numCache>
            </c:numRef>
          </c:val>
        </c:ser>
        <c:dLbls>
          <c:showLegendKey val="0"/>
          <c:showVal val="0"/>
          <c:showCatName val="0"/>
          <c:showSerName val="0"/>
          <c:showPercent val="0"/>
          <c:showBubbleSize val="0"/>
        </c:dLbls>
        <c:gapWidth val="150"/>
        <c:axId val="34089984"/>
        <c:axId val="3411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62.81</c:v>
                </c:pt>
                <c:pt idx="1">
                  <c:v>62.5</c:v>
                </c:pt>
                <c:pt idx="2">
                  <c:v>62.45</c:v>
                </c:pt>
                <c:pt idx="3">
                  <c:v>62.12</c:v>
                </c:pt>
                <c:pt idx="4">
                  <c:v>62.26</c:v>
                </c:pt>
              </c:numCache>
            </c:numRef>
          </c:val>
          <c:smooth val="0"/>
        </c:ser>
        <c:dLbls>
          <c:showLegendKey val="0"/>
          <c:showVal val="0"/>
          <c:showCatName val="0"/>
          <c:showSerName val="0"/>
          <c:showPercent val="0"/>
          <c:showBubbleSize val="0"/>
        </c:dLbls>
        <c:marker val="1"/>
        <c:smooth val="0"/>
        <c:axId val="34089984"/>
        <c:axId val="34116736"/>
      </c:lineChart>
      <c:dateAx>
        <c:axId val="34089984"/>
        <c:scaling>
          <c:orientation val="minMax"/>
        </c:scaling>
        <c:delete val="1"/>
        <c:axPos val="b"/>
        <c:numFmt formatCode="ge" sourceLinked="1"/>
        <c:majorTickMark val="none"/>
        <c:minorTickMark val="none"/>
        <c:tickLblPos val="none"/>
        <c:crossAx val="34116736"/>
        <c:crosses val="autoZero"/>
        <c:auto val="1"/>
        <c:lblOffset val="100"/>
        <c:baseTimeUnit val="years"/>
      </c:dateAx>
      <c:valAx>
        <c:axId val="3411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8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92.91</c:v>
                </c:pt>
                <c:pt idx="1">
                  <c:v>93.19</c:v>
                </c:pt>
                <c:pt idx="2">
                  <c:v>94.09</c:v>
                </c:pt>
                <c:pt idx="3">
                  <c:v>94.65</c:v>
                </c:pt>
                <c:pt idx="4">
                  <c:v>94.47</c:v>
                </c:pt>
              </c:numCache>
            </c:numRef>
          </c:val>
        </c:ser>
        <c:dLbls>
          <c:showLegendKey val="0"/>
          <c:showVal val="0"/>
          <c:showCatName val="0"/>
          <c:showSerName val="0"/>
          <c:showPercent val="0"/>
          <c:showBubbleSize val="0"/>
        </c:dLbls>
        <c:gapWidth val="150"/>
        <c:axId val="34146944"/>
        <c:axId val="3415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89.45</c:v>
                </c:pt>
                <c:pt idx="1">
                  <c:v>89.62</c:v>
                </c:pt>
                <c:pt idx="2">
                  <c:v>89.76</c:v>
                </c:pt>
                <c:pt idx="3">
                  <c:v>89.45</c:v>
                </c:pt>
                <c:pt idx="4">
                  <c:v>89.5</c:v>
                </c:pt>
              </c:numCache>
            </c:numRef>
          </c:val>
          <c:smooth val="0"/>
        </c:ser>
        <c:dLbls>
          <c:showLegendKey val="0"/>
          <c:showVal val="0"/>
          <c:showCatName val="0"/>
          <c:showSerName val="0"/>
          <c:showPercent val="0"/>
          <c:showBubbleSize val="0"/>
        </c:dLbls>
        <c:marker val="1"/>
        <c:smooth val="0"/>
        <c:axId val="34146944"/>
        <c:axId val="34157312"/>
      </c:lineChart>
      <c:dateAx>
        <c:axId val="34146944"/>
        <c:scaling>
          <c:orientation val="minMax"/>
        </c:scaling>
        <c:delete val="1"/>
        <c:axPos val="b"/>
        <c:numFmt formatCode="ge" sourceLinked="1"/>
        <c:majorTickMark val="none"/>
        <c:minorTickMark val="none"/>
        <c:tickLblPos val="none"/>
        <c:crossAx val="34157312"/>
        <c:crosses val="autoZero"/>
        <c:auto val="1"/>
        <c:lblOffset val="100"/>
        <c:baseTimeUnit val="years"/>
      </c:dateAx>
      <c:valAx>
        <c:axId val="3415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4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105.91</c:v>
                </c:pt>
                <c:pt idx="1">
                  <c:v>105.9</c:v>
                </c:pt>
                <c:pt idx="2">
                  <c:v>111.79</c:v>
                </c:pt>
                <c:pt idx="3">
                  <c:v>116.44</c:v>
                </c:pt>
                <c:pt idx="4">
                  <c:v>119.01</c:v>
                </c:pt>
              </c:numCache>
            </c:numRef>
          </c:val>
        </c:ser>
        <c:dLbls>
          <c:showLegendKey val="0"/>
          <c:showVal val="0"/>
          <c:showCatName val="0"/>
          <c:showSerName val="0"/>
          <c:showPercent val="0"/>
          <c:showBubbleSize val="0"/>
        </c:dLbls>
        <c:gapWidth val="150"/>
        <c:axId val="33532160"/>
        <c:axId val="3353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107.74</c:v>
                </c:pt>
                <c:pt idx="1">
                  <c:v>107.91</c:v>
                </c:pt>
                <c:pt idx="2">
                  <c:v>108.44</c:v>
                </c:pt>
                <c:pt idx="3">
                  <c:v>113.11</c:v>
                </c:pt>
                <c:pt idx="4">
                  <c:v>114</c:v>
                </c:pt>
              </c:numCache>
            </c:numRef>
          </c:val>
          <c:smooth val="0"/>
        </c:ser>
        <c:dLbls>
          <c:showLegendKey val="0"/>
          <c:showVal val="0"/>
          <c:showCatName val="0"/>
          <c:showSerName val="0"/>
          <c:showPercent val="0"/>
          <c:showBubbleSize val="0"/>
        </c:dLbls>
        <c:marker val="1"/>
        <c:smooth val="0"/>
        <c:axId val="33532160"/>
        <c:axId val="33538432"/>
      </c:lineChart>
      <c:dateAx>
        <c:axId val="33532160"/>
        <c:scaling>
          <c:orientation val="minMax"/>
        </c:scaling>
        <c:delete val="1"/>
        <c:axPos val="b"/>
        <c:numFmt formatCode="ge" sourceLinked="1"/>
        <c:majorTickMark val="none"/>
        <c:minorTickMark val="none"/>
        <c:tickLblPos val="none"/>
        <c:crossAx val="33538432"/>
        <c:crosses val="autoZero"/>
        <c:auto val="1"/>
        <c:lblOffset val="100"/>
        <c:baseTimeUnit val="years"/>
      </c:dateAx>
      <c:valAx>
        <c:axId val="335384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53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46.51</c:v>
                </c:pt>
                <c:pt idx="1">
                  <c:v>46.82</c:v>
                </c:pt>
                <c:pt idx="2">
                  <c:v>48.05</c:v>
                </c:pt>
                <c:pt idx="3">
                  <c:v>47.23</c:v>
                </c:pt>
                <c:pt idx="4">
                  <c:v>48.92</c:v>
                </c:pt>
              </c:numCache>
            </c:numRef>
          </c:val>
        </c:ser>
        <c:dLbls>
          <c:showLegendKey val="0"/>
          <c:showVal val="0"/>
          <c:showCatName val="0"/>
          <c:showSerName val="0"/>
          <c:showPercent val="0"/>
          <c:showBubbleSize val="0"/>
        </c:dLbls>
        <c:gapWidth val="150"/>
        <c:axId val="33765248"/>
        <c:axId val="3377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39.159999999999997</c:v>
                </c:pt>
                <c:pt idx="1">
                  <c:v>40.21</c:v>
                </c:pt>
                <c:pt idx="2">
                  <c:v>41.12</c:v>
                </c:pt>
                <c:pt idx="3">
                  <c:v>44.91</c:v>
                </c:pt>
                <c:pt idx="4">
                  <c:v>45.89</c:v>
                </c:pt>
              </c:numCache>
            </c:numRef>
          </c:val>
          <c:smooth val="0"/>
        </c:ser>
        <c:dLbls>
          <c:showLegendKey val="0"/>
          <c:showVal val="0"/>
          <c:showCatName val="0"/>
          <c:showSerName val="0"/>
          <c:showPercent val="0"/>
          <c:showBubbleSize val="0"/>
        </c:dLbls>
        <c:marker val="1"/>
        <c:smooth val="0"/>
        <c:axId val="33765248"/>
        <c:axId val="33779712"/>
      </c:lineChart>
      <c:dateAx>
        <c:axId val="33765248"/>
        <c:scaling>
          <c:orientation val="minMax"/>
        </c:scaling>
        <c:delete val="1"/>
        <c:axPos val="b"/>
        <c:numFmt formatCode="ge" sourceLinked="1"/>
        <c:majorTickMark val="none"/>
        <c:minorTickMark val="none"/>
        <c:tickLblPos val="none"/>
        <c:crossAx val="33779712"/>
        <c:crosses val="autoZero"/>
        <c:auto val="1"/>
        <c:lblOffset val="100"/>
        <c:baseTimeUnit val="years"/>
      </c:dateAx>
      <c:valAx>
        <c:axId val="3377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6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0.25</c:v>
                </c:pt>
                <c:pt idx="1">
                  <c:v>0.25</c:v>
                </c:pt>
                <c:pt idx="2">
                  <c:v>0.25</c:v>
                </c:pt>
                <c:pt idx="3">
                  <c:v>1.77</c:v>
                </c:pt>
                <c:pt idx="4">
                  <c:v>1.4</c:v>
                </c:pt>
              </c:numCache>
            </c:numRef>
          </c:val>
        </c:ser>
        <c:dLbls>
          <c:showLegendKey val="0"/>
          <c:showVal val="0"/>
          <c:showCatName val="0"/>
          <c:showSerName val="0"/>
          <c:showPercent val="0"/>
          <c:showBubbleSize val="0"/>
        </c:dLbls>
        <c:gapWidth val="150"/>
        <c:axId val="33814016"/>
        <c:axId val="3381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9.14</c:v>
                </c:pt>
                <c:pt idx="1">
                  <c:v>10.19</c:v>
                </c:pt>
                <c:pt idx="2">
                  <c:v>10.9</c:v>
                </c:pt>
                <c:pt idx="3">
                  <c:v>12.03</c:v>
                </c:pt>
                <c:pt idx="4">
                  <c:v>13.14</c:v>
                </c:pt>
              </c:numCache>
            </c:numRef>
          </c:val>
          <c:smooth val="0"/>
        </c:ser>
        <c:dLbls>
          <c:showLegendKey val="0"/>
          <c:showVal val="0"/>
          <c:showCatName val="0"/>
          <c:showSerName val="0"/>
          <c:showPercent val="0"/>
          <c:showBubbleSize val="0"/>
        </c:dLbls>
        <c:marker val="1"/>
        <c:smooth val="0"/>
        <c:axId val="33814016"/>
        <c:axId val="33815936"/>
      </c:lineChart>
      <c:dateAx>
        <c:axId val="33814016"/>
        <c:scaling>
          <c:orientation val="minMax"/>
        </c:scaling>
        <c:delete val="1"/>
        <c:axPos val="b"/>
        <c:numFmt formatCode="ge" sourceLinked="1"/>
        <c:majorTickMark val="none"/>
        <c:minorTickMark val="none"/>
        <c:tickLblPos val="none"/>
        <c:crossAx val="33815936"/>
        <c:crosses val="autoZero"/>
        <c:auto val="1"/>
        <c:lblOffset val="100"/>
        <c:baseTimeUnit val="years"/>
      </c:dateAx>
      <c:valAx>
        <c:axId val="3381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1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3913856"/>
        <c:axId val="3392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0.45</c:v>
                </c:pt>
                <c:pt idx="1">
                  <c:v>0.57999999999999996</c:v>
                </c:pt>
                <c:pt idx="2">
                  <c:v>0.81</c:v>
                </c:pt>
                <c:pt idx="3" formatCode="#,##0.00;&quot;△&quot;#,##0.00">
                  <c:v>0</c:v>
                </c:pt>
                <c:pt idx="4">
                  <c:v>0.03</c:v>
                </c:pt>
              </c:numCache>
            </c:numRef>
          </c:val>
          <c:smooth val="0"/>
        </c:ser>
        <c:dLbls>
          <c:showLegendKey val="0"/>
          <c:showVal val="0"/>
          <c:showCatName val="0"/>
          <c:showSerName val="0"/>
          <c:showPercent val="0"/>
          <c:showBubbleSize val="0"/>
        </c:dLbls>
        <c:marker val="1"/>
        <c:smooth val="0"/>
        <c:axId val="33913856"/>
        <c:axId val="33924224"/>
      </c:lineChart>
      <c:dateAx>
        <c:axId val="33913856"/>
        <c:scaling>
          <c:orientation val="minMax"/>
        </c:scaling>
        <c:delete val="1"/>
        <c:axPos val="b"/>
        <c:numFmt formatCode="ge" sourceLinked="1"/>
        <c:majorTickMark val="none"/>
        <c:minorTickMark val="none"/>
        <c:tickLblPos val="none"/>
        <c:crossAx val="33924224"/>
        <c:crosses val="autoZero"/>
        <c:auto val="1"/>
        <c:lblOffset val="100"/>
        <c:baseTimeUnit val="years"/>
      </c:dateAx>
      <c:valAx>
        <c:axId val="33924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91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943.73</c:v>
                </c:pt>
                <c:pt idx="1">
                  <c:v>1065.1600000000001</c:v>
                </c:pt>
                <c:pt idx="2">
                  <c:v>693.26</c:v>
                </c:pt>
                <c:pt idx="3">
                  <c:v>334.25</c:v>
                </c:pt>
                <c:pt idx="4">
                  <c:v>336.05</c:v>
                </c:pt>
              </c:numCache>
            </c:numRef>
          </c:val>
        </c:ser>
        <c:dLbls>
          <c:showLegendKey val="0"/>
          <c:showVal val="0"/>
          <c:showCatName val="0"/>
          <c:showSerName val="0"/>
          <c:showPercent val="0"/>
          <c:showBubbleSize val="0"/>
        </c:dLbls>
        <c:gapWidth val="150"/>
        <c:axId val="34225152"/>
        <c:axId val="3422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608.24</c:v>
                </c:pt>
                <c:pt idx="1">
                  <c:v>633.30999999999995</c:v>
                </c:pt>
                <c:pt idx="2">
                  <c:v>648.09</c:v>
                </c:pt>
                <c:pt idx="3">
                  <c:v>344.19</c:v>
                </c:pt>
                <c:pt idx="4">
                  <c:v>352.05</c:v>
                </c:pt>
              </c:numCache>
            </c:numRef>
          </c:val>
          <c:smooth val="0"/>
        </c:ser>
        <c:dLbls>
          <c:showLegendKey val="0"/>
          <c:showVal val="0"/>
          <c:showCatName val="0"/>
          <c:showSerName val="0"/>
          <c:showPercent val="0"/>
          <c:showBubbleSize val="0"/>
        </c:dLbls>
        <c:marker val="1"/>
        <c:smooth val="0"/>
        <c:axId val="34225152"/>
        <c:axId val="34227328"/>
      </c:lineChart>
      <c:dateAx>
        <c:axId val="34225152"/>
        <c:scaling>
          <c:orientation val="minMax"/>
        </c:scaling>
        <c:delete val="1"/>
        <c:axPos val="b"/>
        <c:numFmt formatCode="ge" sourceLinked="1"/>
        <c:majorTickMark val="none"/>
        <c:minorTickMark val="none"/>
        <c:tickLblPos val="none"/>
        <c:crossAx val="34227328"/>
        <c:crosses val="autoZero"/>
        <c:auto val="1"/>
        <c:lblOffset val="100"/>
        <c:baseTimeUnit val="years"/>
      </c:dateAx>
      <c:valAx>
        <c:axId val="34227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22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193.62</c:v>
                </c:pt>
                <c:pt idx="1">
                  <c:v>178.14</c:v>
                </c:pt>
                <c:pt idx="2">
                  <c:v>164.05</c:v>
                </c:pt>
                <c:pt idx="3">
                  <c:v>149.16</c:v>
                </c:pt>
                <c:pt idx="4">
                  <c:v>128.47999999999999</c:v>
                </c:pt>
              </c:numCache>
            </c:numRef>
          </c:val>
        </c:ser>
        <c:dLbls>
          <c:showLegendKey val="0"/>
          <c:showVal val="0"/>
          <c:showCatName val="0"/>
          <c:showSerName val="0"/>
          <c:showPercent val="0"/>
          <c:showBubbleSize val="0"/>
        </c:dLbls>
        <c:gapWidth val="150"/>
        <c:axId val="34241152"/>
        <c:axId val="3426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263.83999999999997</c:v>
                </c:pt>
                <c:pt idx="1">
                  <c:v>257.41000000000003</c:v>
                </c:pt>
                <c:pt idx="2">
                  <c:v>253.86</c:v>
                </c:pt>
                <c:pt idx="3">
                  <c:v>252.09</c:v>
                </c:pt>
                <c:pt idx="4">
                  <c:v>250.76</c:v>
                </c:pt>
              </c:numCache>
            </c:numRef>
          </c:val>
          <c:smooth val="0"/>
        </c:ser>
        <c:dLbls>
          <c:showLegendKey val="0"/>
          <c:showVal val="0"/>
          <c:showCatName val="0"/>
          <c:showSerName val="0"/>
          <c:showPercent val="0"/>
          <c:showBubbleSize val="0"/>
        </c:dLbls>
        <c:marker val="1"/>
        <c:smooth val="0"/>
        <c:axId val="34241152"/>
        <c:axId val="34267904"/>
      </c:lineChart>
      <c:dateAx>
        <c:axId val="34241152"/>
        <c:scaling>
          <c:orientation val="minMax"/>
        </c:scaling>
        <c:delete val="1"/>
        <c:axPos val="b"/>
        <c:numFmt formatCode="ge" sourceLinked="1"/>
        <c:majorTickMark val="none"/>
        <c:minorTickMark val="none"/>
        <c:tickLblPos val="none"/>
        <c:crossAx val="34267904"/>
        <c:crosses val="autoZero"/>
        <c:auto val="1"/>
        <c:lblOffset val="100"/>
        <c:baseTimeUnit val="years"/>
      </c:dateAx>
      <c:valAx>
        <c:axId val="34267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24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94.33</c:v>
                </c:pt>
                <c:pt idx="1">
                  <c:v>92.91</c:v>
                </c:pt>
                <c:pt idx="2">
                  <c:v>95.84</c:v>
                </c:pt>
                <c:pt idx="3">
                  <c:v>100.8</c:v>
                </c:pt>
                <c:pt idx="4">
                  <c:v>105.81</c:v>
                </c:pt>
              </c:numCache>
            </c:numRef>
          </c:val>
        </c:ser>
        <c:dLbls>
          <c:showLegendKey val="0"/>
          <c:showVal val="0"/>
          <c:showCatName val="0"/>
          <c:showSerName val="0"/>
          <c:showPercent val="0"/>
          <c:showBubbleSize val="0"/>
        </c:dLbls>
        <c:gapWidth val="150"/>
        <c:axId val="33978624"/>
        <c:axId val="33984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100.16</c:v>
                </c:pt>
                <c:pt idx="1">
                  <c:v>100.16</c:v>
                </c:pt>
                <c:pt idx="2">
                  <c:v>100.07</c:v>
                </c:pt>
                <c:pt idx="3">
                  <c:v>106.22</c:v>
                </c:pt>
                <c:pt idx="4">
                  <c:v>106.69</c:v>
                </c:pt>
              </c:numCache>
            </c:numRef>
          </c:val>
          <c:smooth val="0"/>
        </c:ser>
        <c:dLbls>
          <c:showLegendKey val="0"/>
          <c:showVal val="0"/>
          <c:showCatName val="0"/>
          <c:showSerName val="0"/>
          <c:showPercent val="0"/>
          <c:showBubbleSize val="0"/>
        </c:dLbls>
        <c:marker val="1"/>
        <c:smooth val="0"/>
        <c:axId val="33978624"/>
        <c:axId val="33984896"/>
      </c:lineChart>
      <c:dateAx>
        <c:axId val="33978624"/>
        <c:scaling>
          <c:orientation val="minMax"/>
        </c:scaling>
        <c:delete val="1"/>
        <c:axPos val="b"/>
        <c:numFmt formatCode="ge" sourceLinked="1"/>
        <c:majorTickMark val="none"/>
        <c:minorTickMark val="none"/>
        <c:tickLblPos val="none"/>
        <c:crossAx val="33984896"/>
        <c:crosses val="autoZero"/>
        <c:auto val="1"/>
        <c:lblOffset val="100"/>
        <c:baseTimeUnit val="years"/>
      </c:dateAx>
      <c:valAx>
        <c:axId val="3398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7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139.5</c:v>
                </c:pt>
                <c:pt idx="1">
                  <c:v>142.5</c:v>
                </c:pt>
                <c:pt idx="2">
                  <c:v>137.94</c:v>
                </c:pt>
                <c:pt idx="3">
                  <c:v>131.5</c:v>
                </c:pt>
                <c:pt idx="4">
                  <c:v>127.27</c:v>
                </c:pt>
              </c:numCache>
            </c:numRef>
          </c:val>
        </c:ser>
        <c:dLbls>
          <c:showLegendKey val="0"/>
          <c:showVal val="0"/>
          <c:showCatName val="0"/>
          <c:showSerName val="0"/>
          <c:showPercent val="0"/>
          <c:showBubbleSize val="0"/>
        </c:dLbls>
        <c:gapWidth val="150"/>
        <c:axId val="33992064"/>
        <c:axId val="34002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166.38</c:v>
                </c:pt>
                <c:pt idx="1">
                  <c:v>166.17</c:v>
                </c:pt>
                <c:pt idx="2">
                  <c:v>164.93</c:v>
                </c:pt>
                <c:pt idx="3">
                  <c:v>155.22999999999999</c:v>
                </c:pt>
                <c:pt idx="4">
                  <c:v>154.91999999999999</c:v>
                </c:pt>
              </c:numCache>
            </c:numRef>
          </c:val>
          <c:smooth val="0"/>
        </c:ser>
        <c:dLbls>
          <c:showLegendKey val="0"/>
          <c:showVal val="0"/>
          <c:showCatName val="0"/>
          <c:showSerName val="0"/>
          <c:showPercent val="0"/>
          <c:showBubbleSize val="0"/>
        </c:dLbls>
        <c:marker val="1"/>
        <c:smooth val="0"/>
        <c:axId val="33992064"/>
        <c:axId val="34002432"/>
      </c:lineChart>
      <c:dateAx>
        <c:axId val="33992064"/>
        <c:scaling>
          <c:orientation val="minMax"/>
        </c:scaling>
        <c:delete val="1"/>
        <c:axPos val="b"/>
        <c:numFmt formatCode="ge" sourceLinked="1"/>
        <c:majorTickMark val="none"/>
        <c:minorTickMark val="none"/>
        <c:tickLblPos val="none"/>
        <c:crossAx val="34002432"/>
        <c:crosses val="autoZero"/>
        <c:auto val="1"/>
        <c:lblOffset val="100"/>
        <c:baseTimeUnit val="years"/>
      </c:dateAx>
      <c:valAx>
        <c:axId val="3400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9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47" zoomScale="90" zoomScaleNormal="9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埼玉県　富士見市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A3</v>
      </c>
      <c r="AA8" s="53"/>
      <c r="AB8" s="53"/>
      <c r="AC8" s="53"/>
      <c r="AD8" s="53"/>
      <c r="AE8" s="53"/>
      <c r="AF8" s="53"/>
      <c r="AG8" s="54"/>
      <c r="AH8" s="3"/>
      <c r="AI8" s="55">
        <f>データ!Q6</f>
        <v>110045</v>
      </c>
      <c r="AJ8" s="56"/>
      <c r="AK8" s="56"/>
      <c r="AL8" s="56"/>
      <c r="AM8" s="56"/>
      <c r="AN8" s="56"/>
      <c r="AO8" s="56"/>
      <c r="AP8" s="57"/>
      <c r="AQ8" s="47">
        <f>データ!R6</f>
        <v>19.77</v>
      </c>
      <c r="AR8" s="47"/>
      <c r="AS8" s="47"/>
      <c r="AT8" s="47"/>
      <c r="AU8" s="47"/>
      <c r="AV8" s="47"/>
      <c r="AW8" s="47"/>
      <c r="AX8" s="47"/>
      <c r="AY8" s="47">
        <f>データ!S6</f>
        <v>5566.26</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80.66</v>
      </c>
      <c r="K10" s="47"/>
      <c r="L10" s="47"/>
      <c r="M10" s="47"/>
      <c r="N10" s="47"/>
      <c r="O10" s="47"/>
      <c r="P10" s="47"/>
      <c r="Q10" s="47"/>
      <c r="R10" s="47">
        <f>データ!O6</f>
        <v>99.97</v>
      </c>
      <c r="S10" s="47"/>
      <c r="T10" s="47"/>
      <c r="U10" s="47"/>
      <c r="V10" s="47"/>
      <c r="W10" s="47"/>
      <c r="X10" s="47"/>
      <c r="Y10" s="47"/>
      <c r="Z10" s="78">
        <f>データ!P6</f>
        <v>2214</v>
      </c>
      <c r="AA10" s="78"/>
      <c r="AB10" s="78"/>
      <c r="AC10" s="78"/>
      <c r="AD10" s="78"/>
      <c r="AE10" s="78"/>
      <c r="AF10" s="78"/>
      <c r="AG10" s="78"/>
      <c r="AH10" s="2"/>
      <c r="AI10" s="78">
        <f>データ!T6</f>
        <v>109212</v>
      </c>
      <c r="AJ10" s="78"/>
      <c r="AK10" s="78"/>
      <c r="AL10" s="78"/>
      <c r="AM10" s="78"/>
      <c r="AN10" s="78"/>
      <c r="AO10" s="78"/>
      <c r="AP10" s="78"/>
      <c r="AQ10" s="47">
        <f>データ!U6</f>
        <v>19.7</v>
      </c>
      <c r="AR10" s="47"/>
      <c r="AS10" s="47"/>
      <c r="AT10" s="47"/>
      <c r="AU10" s="47"/>
      <c r="AV10" s="47"/>
      <c r="AW10" s="47"/>
      <c r="AX10" s="47"/>
      <c r="AY10" s="47">
        <f>データ!V6</f>
        <v>5543.76</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103</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headerFooter>
    <oddFooter>&amp;R&amp;Z&amp;F　&amp;D&amp;T</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34</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51</v>
      </c>
      <c r="B4" s="28"/>
      <c r="C4" s="28"/>
      <c r="D4" s="28"/>
      <c r="E4" s="28"/>
      <c r="F4" s="28"/>
      <c r="G4" s="28"/>
      <c r="H4" s="86"/>
      <c r="I4" s="87"/>
      <c r="J4" s="87"/>
      <c r="K4" s="87"/>
      <c r="L4" s="87"/>
      <c r="M4" s="87"/>
      <c r="N4" s="87"/>
      <c r="O4" s="87"/>
      <c r="P4" s="87"/>
      <c r="Q4" s="87"/>
      <c r="R4" s="87"/>
      <c r="S4" s="87"/>
      <c r="T4" s="87"/>
      <c r="U4" s="87"/>
      <c r="V4" s="88"/>
      <c r="W4" s="82" t="s">
        <v>52</v>
      </c>
      <c r="X4" s="82"/>
      <c r="Y4" s="82"/>
      <c r="Z4" s="82"/>
      <c r="AA4" s="82"/>
      <c r="AB4" s="82"/>
      <c r="AC4" s="82"/>
      <c r="AD4" s="82"/>
      <c r="AE4" s="82"/>
      <c r="AF4" s="82"/>
      <c r="AG4" s="82"/>
      <c r="AH4" s="82" t="s">
        <v>53</v>
      </c>
      <c r="AI4" s="82"/>
      <c r="AJ4" s="82"/>
      <c r="AK4" s="82"/>
      <c r="AL4" s="82"/>
      <c r="AM4" s="82"/>
      <c r="AN4" s="82"/>
      <c r="AO4" s="82"/>
      <c r="AP4" s="82"/>
      <c r="AQ4" s="82"/>
      <c r="AR4" s="82"/>
      <c r="AS4" s="82" t="s">
        <v>54</v>
      </c>
      <c r="AT4" s="82"/>
      <c r="AU4" s="82"/>
      <c r="AV4" s="82"/>
      <c r="AW4" s="82"/>
      <c r="AX4" s="82"/>
      <c r="AY4" s="82"/>
      <c r="AZ4" s="82"/>
      <c r="BA4" s="82"/>
      <c r="BB4" s="82"/>
      <c r="BC4" s="82"/>
      <c r="BD4" s="82" t="s">
        <v>55</v>
      </c>
      <c r="BE4" s="82"/>
      <c r="BF4" s="82"/>
      <c r="BG4" s="82"/>
      <c r="BH4" s="82"/>
      <c r="BI4" s="82"/>
      <c r="BJ4" s="82"/>
      <c r="BK4" s="82"/>
      <c r="BL4" s="82"/>
      <c r="BM4" s="82"/>
      <c r="BN4" s="82"/>
      <c r="BO4" s="82" t="s">
        <v>56</v>
      </c>
      <c r="BP4" s="82"/>
      <c r="BQ4" s="82"/>
      <c r="BR4" s="82"/>
      <c r="BS4" s="82"/>
      <c r="BT4" s="82"/>
      <c r="BU4" s="82"/>
      <c r="BV4" s="82"/>
      <c r="BW4" s="82"/>
      <c r="BX4" s="82"/>
      <c r="BY4" s="82"/>
      <c r="BZ4" s="82" t="s">
        <v>57</v>
      </c>
      <c r="CA4" s="82"/>
      <c r="CB4" s="82"/>
      <c r="CC4" s="82"/>
      <c r="CD4" s="82"/>
      <c r="CE4" s="82"/>
      <c r="CF4" s="82"/>
      <c r="CG4" s="82"/>
      <c r="CH4" s="82"/>
      <c r="CI4" s="82"/>
      <c r="CJ4" s="82"/>
      <c r="CK4" s="82" t="s">
        <v>58</v>
      </c>
      <c r="CL4" s="82"/>
      <c r="CM4" s="82"/>
      <c r="CN4" s="82"/>
      <c r="CO4" s="82"/>
      <c r="CP4" s="82"/>
      <c r="CQ4" s="82"/>
      <c r="CR4" s="82"/>
      <c r="CS4" s="82"/>
      <c r="CT4" s="82"/>
      <c r="CU4" s="82"/>
      <c r="CV4" s="82" t="s">
        <v>59</v>
      </c>
      <c r="CW4" s="82"/>
      <c r="CX4" s="82"/>
      <c r="CY4" s="82"/>
      <c r="CZ4" s="82"/>
      <c r="DA4" s="82"/>
      <c r="DB4" s="82"/>
      <c r="DC4" s="82"/>
      <c r="DD4" s="82"/>
      <c r="DE4" s="82"/>
      <c r="DF4" s="82"/>
      <c r="DG4" s="82" t="s">
        <v>60</v>
      </c>
      <c r="DH4" s="82"/>
      <c r="DI4" s="82"/>
      <c r="DJ4" s="82"/>
      <c r="DK4" s="82"/>
      <c r="DL4" s="82"/>
      <c r="DM4" s="82"/>
      <c r="DN4" s="82"/>
      <c r="DO4" s="82"/>
      <c r="DP4" s="82"/>
      <c r="DQ4" s="82"/>
      <c r="DR4" s="82" t="s">
        <v>61</v>
      </c>
      <c r="DS4" s="82"/>
      <c r="DT4" s="82"/>
      <c r="DU4" s="82"/>
      <c r="DV4" s="82"/>
      <c r="DW4" s="82"/>
      <c r="DX4" s="82"/>
      <c r="DY4" s="82"/>
      <c r="DZ4" s="82"/>
      <c r="EA4" s="82"/>
      <c r="EB4" s="82"/>
      <c r="EC4" s="82" t="s">
        <v>62</v>
      </c>
      <c r="ED4" s="82"/>
      <c r="EE4" s="82"/>
      <c r="EF4" s="82"/>
      <c r="EG4" s="82"/>
      <c r="EH4" s="82"/>
      <c r="EI4" s="82"/>
      <c r="EJ4" s="82"/>
      <c r="EK4" s="82"/>
      <c r="EL4" s="82"/>
      <c r="EM4" s="82"/>
    </row>
    <row r="5" spans="1:143">
      <c r="A5" s="26" t="s">
        <v>63</v>
      </c>
      <c r="B5" s="29"/>
      <c r="C5" s="29"/>
      <c r="D5" s="29"/>
      <c r="E5" s="29"/>
      <c r="F5" s="29"/>
      <c r="G5" s="29"/>
      <c r="H5" s="30" t="s">
        <v>64</v>
      </c>
      <c r="I5" s="30" t="s">
        <v>65</v>
      </c>
      <c r="J5" s="30" t="s">
        <v>66</v>
      </c>
      <c r="K5" s="30" t="s">
        <v>67</v>
      </c>
      <c r="L5" s="30" t="s">
        <v>68</v>
      </c>
      <c r="M5" s="30" t="s">
        <v>69</v>
      </c>
      <c r="N5" s="30" t="s">
        <v>70</v>
      </c>
      <c r="O5" s="30" t="s">
        <v>71</v>
      </c>
      <c r="P5" s="30" t="s">
        <v>72</v>
      </c>
      <c r="Q5" s="30" t="s">
        <v>73</v>
      </c>
      <c r="R5" s="30" t="s">
        <v>74</v>
      </c>
      <c r="S5" s="30" t="s">
        <v>75</v>
      </c>
      <c r="T5" s="30" t="s">
        <v>76</v>
      </c>
      <c r="U5" s="30" t="s">
        <v>77</v>
      </c>
      <c r="V5" s="30" t="s">
        <v>78</v>
      </c>
      <c r="W5" s="30" t="s">
        <v>79</v>
      </c>
      <c r="X5" s="30" t="s">
        <v>80</v>
      </c>
      <c r="Y5" s="30" t="s">
        <v>81</v>
      </c>
      <c r="Z5" s="30" t="s">
        <v>82</v>
      </c>
      <c r="AA5" s="30" t="s">
        <v>83</v>
      </c>
      <c r="AB5" s="30" t="s">
        <v>84</v>
      </c>
      <c r="AC5" s="30" t="s">
        <v>85</v>
      </c>
      <c r="AD5" s="30" t="s">
        <v>86</v>
      </c>
      <c r="AE5" s="30" t="s">
        <v>87</v>
      </c>
      <c r="AF5" s="30" t="s">
        <v>88</v>
      </c>
      <c r="AG5" s="30" t="s">
        <v>89</v>
      </c>
      <c r="AH5" s="30" t="s">
        <v>79</v>
      </c>
      <c r="AI5" s="30" t="s">
        <v>80</v>
      </c>
      <c r="AJ5" s="30" t="s">
        <v>81</v>
      </c>
      <c r="AK5" s="30" t="s">
        <v>82</v>
      </c>
      <c r="AL5" s="30" t="s">
        <v>83</v>
      </c>
      <c r="AM5" s="30" t="s">
        <v>84</v>
      </c>
      <c r="AN5" s="30" t="s">
        <v>85</v>
      </c>
      <c r="AO5" s="30" t="s">
        <v>86</v>
      </c>
      <c r="AP5" s="30" t="s">
        <v>87</v>
      </c>
      <c r="AQ5" s="30" t="s">
        <v>88</v>
      </c>
      <c r="AR5" s="30" t="s">
        <v>90</v>
      </c>
      <c r="AS5" s="30" t="s">
        <v>79</v>
      </c>
      <c r="AT5" s="30" t="s">
        <v>80</v>
      </c>
      <c r="AU5" s="30" t="s">
        <v>81</v>
      </c>
      <c r="AV5" s="30" t="s">
        <v>82</v>
      </c>
      <c r="AW5" s="30" t="s">
        <v>83</v>
      </c>
      <c r="AX5" s="30" t="s">
        <v>84</v>
      </c>
      <c r="AY5" s="30" t="s">
        <v>85</v>
      </c>
      <c r="AZ5" s="30" t="s">
        <v>86</v>
      </c>
      <c r="BA5" s="30" t="s">
        <v>87</v>
      </c>
      <c r="BB5" s="30" t="s">
        <v>88</v>
      </c>
      <c r="BC5" s="30" t="s">
        <v>90</v>
      </c>
      <c r="BD5" s="30" t="s">
        <v>79</v>
      </c>
      <c r="BE5" s="30" t="s">
        <v>80</v>
      </c>
      <c r="BF5" s="30" t="s">
        <v>81</v>
      </c>
      <c r="BG5" s="30" t="s">
        <v>82</v>
      </c>
      <c r="BH5" s="30" t="s">
        <v>83</v>
      </c>
      <c r="BI5" s="30" t="s">
        <v>84</v>
      </c>
      <c r="BJ5" s="30" t="s">
        <v>85</v>
      </c>
      <c r="BK5" s="30" t="s">
        <v>86</v>
      </c>
      <c r="BL5" s="30" t="s">
        <v>87</v>
      </c>
      <c r="BM5" s="30" t="s">
        <v>88</v>
      </c>
      <c r="BN5" s="30" t="s">
        <v>90</v>
      </c>
      <c r="BO5" s="30" t="s">
        <v>79</v>
      </c>
      <c r="BP5" s="30" t="s">
        <v>80</v>
      </c>
      <c r="BQ5" s="30" t="s">
        <v>81</v>
      </c>
      <c r="BR5" s="30" t="s">
        <v>82</v>
      </c>
      <c r="BS5" s="30" t="s">
        <v>83</v>
      </c>
      <c r="BT5" s="30" t="s">
        <v>84</v>
      </c>
      <c r="BU5" s="30" t="s">
        <v>85</v>
      </c>
      <c r="BV5" s="30" t="s">
        <v>86</v>
      </c>
      <c r="BW5" s="30" t="s">
        <v>87</v>
      </c>
      <c r="BX5" s="30" t="s">
        <v>88</v>
      </c>
      <c r="BY5" s="30" t="s">
        <v>90</v>
      </c>
      <c r="BZ5" s="30" t="s">
        <v>79</v>
      </c>
      <c r="CA5" s="30" t="s">
        <v>80</v>
      </c>
      <c r="CB5" s="30" t="s">
        <v>81</v>
      </c>
      <c r="CC5" s="30" t="s">
        <v>82</v>
      </c>
      <c r="CD5" s="30" t="s">
        <v>83</v>
      </c>
      <c r="CE5" s="30" t="s">
        <v>84</v>
      </c>
      <c r="CF5" s="30" t="s">
        <v>85</v>
      </c>
      <c r="CG5" s="30" t="s">
        <v>86</v>
      </c>
      <c r="CH5" s="30" t="s">
        <v>87</v>
      </c>
      <c r="CI5" s="30" t="s">
        <v>88</v>
      </c>
      <c r="CJ5" s="30" t="s">
        <v>90</v>
      </c>
      <c r="CK5" s="30" t="s">
        <v>79</v>
      </c>
      <c r="CL5" s="30" t="s">
        <v>80</v>
      </c>
      <c r="CM5" s="30" t="s">
        <v>81</v>
      </c>
      <c r="CN5" s="30" t="s">
        <v>82</v>
      </c>
      <c r="CO5" s="30" t="s">
        <v>83</v>
      </c>
      <c r="CP5" s="30" t="s">
        <v>84</v>
      </c>
      <c r="CQ5" s="30" t="s">
        <v>85</v>
      </c>
      <c r="CR5" s="30" t="s">
        <v>86</v>
      </c>
      <c r="CS5" s="30" t="s">
        <v>87</v>
      </c>
      <c r="CT5" s="30" t="s">
        <v>88</v>
      </c>
      <c r="CU5" s="30" t="s">
        <v>90</v>
      </c>
      <c r="CV5" s="30" t="s">
        <v>79</v>
      </c>
      <c r="CW5" s="30" t="s">
        <v>80</v>
      </c>
      <c r="CX5" s="30" t="s">
        <v>81</v>
      </c>
      <c r="CY5" s="30" t="s">
        <v>82</v>
      </c>
      <c r="CZ5" s="30" t="s">
        <v>83</v>
      </c>
      <c r="DA5" s="30" t="s">
        <v>84</v>
      </c>
      <c r="DB5" s="30" t="s">
        <v>85</v>
      </c>
      <c r="DC5" s="30" t="s">
        <v>86</v>
      </c>
      <c r="DD5" s="30" t="s">
        <v>87</v>
      </c>
      <c r="DE5" s="30" t="s">
        <v>88</v>
      </c>
      <c r="DF5" s="30" t="s">
        <v>90</v>
      </c>
      <c r="DG5" s="30" t="s">
        <v>79</v>
      </c>
      <c r="DH5" s="30" t="s">
        <v>80</v>
      </c>
      <c r="DI5" s="30" t="s">
        <v>81</v>
      </c>
      <c r="DJ5" s="30" t="s">
        <v>82</v>
      </c>
      <c r="DK5" s="30" t="s">
        <v>83</v>
      </c>
      <c r="DL5" s="30" t="s">
        <v>84</v>
      </c>
      <c r="DM5" s="30" t="s">
        <v>85</v>
      </c>
      <c r="DN5" s="30" t="s">
        <v>86</v>
      </c>
      <c r="DO5" s="30" t="s">
        <v>87</v>
      </c>
      <c r="DP5" s="30" t="s">
        <v>88</v>
      </c>
      <c r="DQ5" s="30" t="s">
        <v>90</v>
      </c>
      <c r="DR5" s="30" t="s">
        <v>79</v>
      </c>
      <c r="DS5" s="30" t="s">
        <v>80</v>
      </c>
      <c r="DT5" s="30" t="s">
        <v>81</v>
      </c>
      <c r="DU5" s="30" t="s">
        <v>82</v>
      </c>
      <c r="DV5" s="30" t="s">
        <v>83</v>
      </c>
      <c r="DW5" s="30" t="s">
        <v>84</v>
      </c>
      <c r="DX5" s="30" t="s">
        <v>85</v>
      </c>
      <c r="DY5" s="30" t="s">
        <v>86</v>
      </c>
      <c r="DZ5" s="30" t="s">
        <v>87</v>
      </c>
      <c r="EA5" s="30" t="s">
        <v>88</v>
      </c>
      <c r="EB5" s="30" t="s">
        <v>90</v>
      </c>
      <c r="EC5" s="30" t="s">
        <v>79</v>
      </c>
      <c r="ED5" s="30" t="s">
        <v>80</v>
      </c>
      <c r="EE5" s="30" t="s">
        <v>81</v>
      </c>
      <c r="EF5" s="30" t="s">
        <v>82</v>
      </c>
      <c r="EG5" s="30" t="s">
        <v>83</v>
      </c>
      <c r="EH5" s="30" t="s">
        <v>84</v>
      </c>
      <c r="EI5" s="30" t="s">
        <v>85</v>
      </c>
      <c r="EJ5" s="30" t="s">
        <v>86</v>
      </c>
      <c r="EK5" s="30" t="s">
        <v>87</v>
      </c>
      <c r="EL5" s="30" t="s">
        <v>88</v>
      </c>
      <c r="EM5" s="30" t="s">
        <v>90</v>
      </c>
    </row>
    <row r="6" spans="1:143" s="34" customFormat="1">
      <c r="A6" s="26" t="s">
        <v>91</v>
      </c>
      <c r="B6" s="31">
        <f>B7</f>
        <v>2015</v>
      </c>
      <c r="C6" s="31">
        <f t="shared" ref="C6:V6" si="3">C7</f>
        <v>112356</v>
      </c>
      <c r="D6" s="31">
        <f t="shared" si="3"/>
        <v>46</v>
      </c>
      <c r="E6" s="31">
        <f t="shared" si="3"/>
        <v>1</v>
      </c>
      <c r="F6" s="31">
        <f t="shared" si="3"/>
        <v>0</v>
      </c>
      <c r="G6" s="31">
        <f t="shared" si="3"/>
        <v>1</v>
      </c>
      <c r="H6" s="31" t="str">
        <f t="shared" si="3"/>
        <v>埼玉県　富士見市</v>
      </c>
      <c r="I6" s="31" t="str">
        <f t="shared" si="3"/>
        <v>法適用</v>
      </c>
      <c r="J6" s="31" t="str">
        <f t="shared" si="3"/>
        <v>水道事業</v>
      </c>
      <c r="K6" s="31" t="str">
        <f t="shared" si="3"/>
        <v>末端給水事業</v>
      </c>
      <c r="L6" s="31" t="str">
        <f t="shared" si="3"/>
        <v>A3</v>
      </c>
      <c r="M6" s="32" t="str">
        <f t="shared" si="3"/>
        <v>-</v>
      </c>
      <c r="N6" s="32">
        <f t="shared" si="3"/>
        <v>80.66</v>
      </c>
      <c r="O6" s="32">
        <f t="shared" si="3"/>
        <v>99.97</v>
      </c>
      <c r="P6" s="32">
        <f t="shared" si="3"/>
        <v>2214</v>
      </c>
      <c r="Q6" s="32">
        <f t="shared" si="3"/>
        <v>110045</v>
      </c>
      <c r="R6" s="32">
        <f t="shared" si="3"/>
        <v>19.77</v>
      </c>
      <c r="S6" s="32">
        <f t="shared" si="3"/>
        <v>5566.26</v>
      </c>
      <c r="T6" s="32">
        <f t="shared" si="3"/>
        <v>109212</v>
      </c>
      <c r="U6" s="32">
        <f t="shared" si="3"/>
        <v>19.7</v>
      </c>
      <c r="V6" s="32">
        <f t="shared" si="3"/>
        <v>5543.76</v>
      </c>
      <c r="W6" s="33">
        <f>IF(W7="",NA(),W7)</f>
        <v>105.91</v>
      </c>
      <c r="X6" s="33">
        <f t="shared" ref="X6:AF6" si="4">IF(X7="",NA(),X7)</f>
        <v>105.9</v>
      </c>
      <c r="Y6" s="33">
        <f t="shared" si="4"/>
        <v>111.79</v>
      </c>
      <c r="Z6" s="33">
        <f t="shared" si="4"/>
        <v>116.44</v>
      </c>
      <c r="AA6" s="33">
        <f t="shared" si="4"/>
        <v>119.01</v>
      </c>
      <c r="AB6" s="33">
        <f t="shared" si="4"/>
        <v>107.74</v>
      </c>
      <c r="AC6" s="33">
        <f t="shared" si="4"/>
        <v>107.91</v>
      </c>
      <c r="AD6" s="33">
        <f t="shared" si="4"/>
        <v>108.44</v>
      </c>
      <c r="AE6" s="33">
        <f t="shared" si="4"/>
        <v>113.11</v>
      </c>
      <c r="AF6" s="33">
        <f t="shared" si="4"/>
        <v>114</v>
      </c>
      <c r="AG6" s="32" t="str">
        <f>IF(AG7="","",IF(AG7="-","【-】","【"&amp;SUBSTITUTE(TEXT(AG7,"#,##0.00"),"-","△")&amp;"】"))</f>
        <v>【113.56】</v>
      </c>
      <c r="AH6" s="32">
        <f>IF(AH7="",NA(),AH7)</f>
        <v>0</v>
      </c>
      <c r="AI6" s="32">
        <f t="shared" ref="AI6:AQ6" si="5">IF(AI7="",NA(),AI7)</f>
        <v>0</v>
      </c>
      <c r="AJ6" s="32">
        <f t="shared" si="5"/>
        <v>0</v>
      </c>
      <c r="AK6" s="32">
        <f t="shared" si="5"/>
        <v>0</v>
      </c>
      <c r="AL6" s="32">
        <f t="shared" si="5"/>
        <v>0</v>
      </c>
      <c r="AM6" s="33">
        <f t="shared" si="5"/>
        <v>0.45</v>
      </c>
      <c r="AN6" s="33">
        <f t="shared" si="5"/>
        <v>0.57999999999999996</v>
      </c>
      <c r="AO6" s="33">
        <f t="shared" si="5"/>
        <v>0.81</v>
      </c>
      <c r="AP6" s="32">
        <f t="shared" si="5"/>
        <v>0</v>
      </c>
      <c r="AQ6" s="33">
        <f t="shared" si="5"/>
        <v>0.03</v>
      </c>
      <c r="AR6" s="32" t="str">
        <f>IF(AR7="","",IF(AR7="-","【-】","【"&amp;SUBSTITUTE(TEXT(AR7,"#,##0.00"),"-","△")&amp;"】"))</f>
        <v>【0.87】</v>
      </c>
      <c r="AS6" s="33">
        <f>IF(AS7="",NA(),AS7)</f>
        <v>943.73</v>
      </c>
      <c r="AT6" s="33">
        <f t="shared" ref="AT6:BB6" si="6">IF(AT7="",NA(),AT7)</f>
        <v>1065.1600000000001</v>
      </c>
      <c r="AU6" s="33">
        <f t="shared" si="6"/>
        <v>693.26</v>
      </c>
      <c r="AV6" s="33">
        <f t="shared" si="6"/>
        <v>334.25</v>
      </c>
      <c r="AW6" s="33">
        <f t="shared" si="6"/>
        <v>336.05</v>
      </c>
      <c r="AX6" s="33">
        <f t="shared" si="6"/>
        <v>608.24</v>
      </c>
      <c r="AY6" s="33">
        <f t="shared" si="6"/>
        <v>633.30999999999995</v>
      </c>
      <c r="AZ6" s="33">
        <f t="shared" si="6"/>
        <v>648.09</v>
      </c>
      <c r="BA6" s="33">
        <f t="shared" si="6"/>
        <v>344.19</v>
      </c>
      <c r="BB6" s="33">
        <f t="shared" si="6"/>
        <v>352.05</v>
      </c>
      <c r="BC6" s="32" t="str">
        <f>IF(BC7="","",IF(BC7="-","【-】","【"&amp;SUBSTITUTE(TEXT(BC7,"#,##0.00"),"-","△")&amp;"】"))</f>
        <v>【262.74】</v>
      </c>
      <c r="BD6" s="33">
        <f>IF(BD7="",NA(),BD7)</f>
        <v>193.62</v>
      </c>
      <c r="BE6" s="33">
        <f t="shared" ref="BE6:BM6" si="7">IF(BE7="",NA(),BE7)</f>
        <v>178.14</v>
      </c>
      <c r="BF6" s="33">
        <f t="shared" si="7"/>
        <v>164.05</v>
      </c>
      <c r="BG6" s="33">
        <f t="shared" si="7"/>
        <v>149.16</v>
      </c>
      <c r="BH6" s="33">
        <f t="shared" si="7"/>
        <v>128.47999999999999</v>
      </c>
      <c r="BI6" s="33">
        <f t="shared" si="7"/>
        <v>263.83999999999997</v>
      </c>
      <c r="BJ6" s="33">
        <f t="shared" si="7"/>
        <v>257.41000000000003</v>
      </c>
      <c r="BK6" s="33">
        <f t="shared" si="7"/>
        <v>253.86</v>
      </c>
      <c r="BL6" s="33">
        <f t="shared" si="7"/>
        <v>252.09</v>
      </c>
      <c r="BM6" s="33">
        <f t="shared" si="7"/>
        <v>250.76</v>
      </c>
      <c r="BN6" s="32" t="str">
        <f>IF(BN7="","",IF(BN7="-","【-】","【"&amp;SUBSTITUTE(TEXT(BN7,"#,##0.00"),"-","△")&amp;"】"))</f>
        <v>【276.38】</v>
      </c>
      <c r="BO6" s="33">
        <f>IF(BO7="",NA(),BO7)</f>
        <v>94.33</v>
      </c>
      <c r="BP6" s="33">
        <f t="shared" ref="BP6:BX6" si="8">IF(BP7="",NA(),BP7)</f>
        <v>92.91</v>
      </c>
      <c r="BQ6" s="33">
        <f t="shared" si="8"/>
        <v>95.84</v>
      </c>
      <c r="BR6" s="33">
        <f t="shared" si="8"/>
        <v>100.8</v>
      </c>
      <c r="BS6" s="33">
        <f t="shared" si="8"/>
        <v>105.81</v>
      </c>
      <c r="BT6" s="33">
        <f t="shared" si="8"/>
        <v>100.16</v>
      </c>
      <c r="BU6" s="33">
        <f t="shared" si="8"/>
        <v>100.16</v>
      </c>
      <c r="BV6" s="33">
        <f t="shared" si="8"/>
        <v>100.07</v>
      </c>
      <c r="BW6" s="33">
        <f t="shared" si="8"/>
        <v>106.22</v>
      </c>
      <c r="BX6" s="33">
        <f t="shared" si="8"/>
        <v>106.69</v>
      </c>
      <c r="BY6" s="32" t="str">
        <f>IF(BY7="","",IF(BY7="-","【-】","【"&amp;SUBSTITUTE(TEXT(BY7,"#,##0.00"),"-","△")&amp;"】"))</f>
        <v>【104.99】</v>
      </c>
      <c r="BZ6" s="33">
        <f>IF(BZ7="",NA(),BZ7)</f>
        <v>139.5</v>
      </c>
      <c r="CA6" s="33">
        <f t="shared" ref="CA6:CI6" si="9">IF(CA7="",NA(),CA7)</f>
        <v>142.5</v>
      </c>
      <c r="CB6" s="33">
        <f t="shared" si="9"/>
        <v>137.94</v>
      </c>
      <c r="CC6" s="33">
        <f t="shared" si="9"/>
        <v>131.5</v>
      </c>
      <c r="CD6" s="33">
        <f t="shared" si="9"/>
        <v>127.27</v>
      </c>
      <c r="CE6" s="33">
        <f t="shared" si="9"/>
        <v>166.38</v>
      </c>
      <c r="CF6" s="33">
        <f t="shared" si="9"/>
        <v>166.17</v>
      </c>
      <c r="CG6" s="33">
        <f t="shared" si="9"/>
        <v>164.93</v>
      </c>
      <c r="CH6" s="33">
        <f t="shared" si="9"/>
        <v>155.22999999999999</v>
      </c>
      <c r="CI6" s="33">
        <f t="shared" si="9"/>
        <v>154.91999999999999</v>
      </c>
      <c r="CJ6" s="32" t="str">
        <f>IF(CJ7="","",IF(CJ7="-","【-】","【"&amp;SUBSTITUTE(TEXT(CJ7,"#,##0.00"),"-","△")&amp;"】"))</f>
        <v>【163.72】</v>
      </c>
      <c r="CK6" s="33">
        <f>IF(CK7="",NA(),CK7)</f>
        <v>71.28</v>
      </c>
      <c r="CL6" s="33">
        <f t="shared" ref="CL6:CT6" si="10">IF(CL7="",NA(),CL7)</f>
        <v>71.400000000000006</v>
      </c>
      <c r="CM6" s="33">
        <f t="shared" si="10"/>
        <v>70.64</v>
      </c>
      <c r="CN6" s="33">
        <f t="shared" si="10"/>
        <v>69.89</v>
      </c>
      <c r="CO6" s="33">
        <f t="shared" si="10"/>
        <v>71.290000000000006</v>
      </c>
      <c r="CP6" s="33">
        <f t="shared" si="10"/>
        <v>62.81</v>
      </c>
      <c r="CQ6" s="33">
        <f t="shared" si="10"/>
        <v>62.5</v>
      </c>
      <c r="CR6" s="33">
        <f t="shared" si="10"/>
        <v>62.45</v>
      </c>
      <c r="CS6" s="33">
        <f t="shared" si="10"/>
        <v>62.12</v>
      </c>
      <c r="CT6" s="33">
        <f t="shared" si="10"/>
        <v>62.26</v>
      </c>
      <c r="CU6" s="32" t="str">
        <f>IF(CU7="","",IF(CU7="-","【-】","【"&amp;SUBSTITUTE(TEXT(CU7,"#,##0.00"),"-","△")&amp;"】"))</f>
        <v>【59.76】</v>
      </c>
      <c r="CV6" s="33">
        <f>IF(CV7="",NA(),CV7)</f>
        <v>92.91</v>
      </c>
      <c r="CW6" s="33">
        <f t="shared" ref="CW6:DE6" si="11">IF(CW7="",NA(),CW7)</f>
        <v>93.19</v>
      </c>
      <c r="CX6" s="33">
        <f t="shared" si="11"/>
        <v>94.09</v>
      </c>
      <c r="CY6" s="33">
        <f t="shared" si="11"/>
        <v>94.65</v>
      </c>
      <c r="CZ6" s="33">
        <f t="shared" si="11"/>
        <v>94.47</v>
      </c>
      <c r="DA6" s="33">
        <f t="shared" si="11"/>
        <v>89.45</v>
      </c>
      <c r="DB6" s="33">
        <f t="shared" si="11"/>
        <v>89.62</v>
      </c>
      <c r="DC6" s="33">
        <f t="shared" si="11"/>
        <v>89.76</v>
      </c>
      <c r="DD6" s="33">
        <f t="shared" si="11"/>
        <v>89.45</v>
      </c>
      <c r="DE6" s="33">
        <f t="shared" si="11"/>
        <v>89.5</v>
      </c>
      <c r="DF6" s="32" t="str">
        <f>IF(DF7="","",IF(DF7="-","【-】","【"&amp;SUBSTITUTE(TEXT(DF7,"#,##0.00"),"-","△")&amp;"】"))</f>
        <v>【89.95】</v>
      </c>
      <c r="DG6" s="33">
        <f>IF(DG7="",NA(),DG7)</f>
        <v>46.51</v>
      </c>
      <c r="DH6" s="33">
        <f t="shared" ref="DH6:DP6" si="12">IF(DH7="",NA(),DH7)</f>
        <v>46.82</v>
      </c>
      <c r="DI6" s="33">
        <f t="shared" si="12"/>
        <v>48.05</v>
      </c>
      <c r="DJ6" s="33">
        <f t="shared" si="12"/>
        <v>47.23</v>
      </c>
      <c r="DK6" s="33">
        <f t="shared" si="12"/>
        <v>48.92</v>
      </c>
      <c r="DL6" s="33">
        <f t="shared" si="12"/>
        <v>39.159999999999997</v>
      </c>
      <c r="DM6" s="33">
        <f t="shared" si="12"/>
        <v>40.21</v>
      </c>
      <c r="DN6" s="33">
        <f t="shared" si="12"/>
        <v>41.12</v>
      </c>
      <c r="DO6" s="33">
        <f t="shared" si="12"/>
        <v>44.91</v>
      </c>
      <c r="DP6" s="33">
        <f t="shared" si="12"/>
        <v>45.89</v>
      </c>
      <c r="DQ6" s="32" t="str">
        <f>IF(DQ7="","",IF(DQ7="-","【-】","【"&amp;SUBSTITUTE(TEXT(DQ7,"#,##0.00"),"-","△")&amp;"】"))</f>
        <v>【47.18】</v>
      </c>
      <c r="DR6" s="33">
        <f>IF(DR7="",NA(),DR7)</f>
        <v>0.25</v>
      </c>
      <c r="DS6" s="33">
        <f t="shared" ref="DS6:EA6" si="13">IF(DS7="",NA(),DS7)</f>
        <v>0.25</v>
      </c>
      <c r="DT6" s="33">
        <f t="shared" si="13"/>
        <v>0.25</v>
      </c>
      <c r="DU6" s="33">
        <f t="shared" si="13"/>
        <v>1.77</v>
      </c>
      <c r="DV6" s="33">
        <f t="shared" si="13"/>
        <v>1.4</v>
      </c>
      <c r="DW6" s="33">
        <f t="shared" si="13"/>
        <v>9.14</v>
      </c>
      <c r="DX6" s="33">
        <f t="shared" si="13"/>
        <v>10.19</v>
      </c>
      <c r="DY6" s="33">
        <f t="shared" si="13"/>
        <v>10.9</v>
      </c>
      <c r="DZ6" s="33">
        <f t="shared" si="13"/>
        <v>12.03</v>
      </c>
      <c r="EA6" s="33">
        <f t="shared" si="13"/>
        <v>13.14</v>
      </c>
      <c r="EB6" s="32" t="str">
        <f>IF(EB7="","",IF(EB7="-","【-】","【"&amp;SUBSTITUTE(TEXT(EB7,"#,##0.00"),"-","△")&amp;"】"))</f>
        <v>【13.18】</v>
      </c>
      <c r="EC6" s="32">
        <f>IF(EC7="",NA(),EC7)</f>
        <v>0</v>
      </c>
      <c r="ED6" s="33">
        <f t="shared" ref="ED6:EL6" si="14">IF(ED7="",NA(),ED7)</f>
        <v>0.08</v>
      </c>
      <c r="EE6" s="33">
        <f t="shared" si="14"/>
        <v>0.74</v>
      </c>
      <c r="EF6" s="33">
        <f t="shared" si="14"/>
        <v>0.57999999999999996</v>
      </c>
      <c r="EG6" s="33">
        <f t="shared" si="14"/>
        <v>0.33</v>
      </c>
      <c r="EH6" s="33">
        <f t="shared" si="14"/>
        <v>1.01</v>
      </c>
      <c r="EI6" s="33">
        <f t="shared" si="14"/>
        <v>0.88</v>
      </c>
      <c r="EJ6" s="33">
        <f t="shared" si="14"/>
        <v>0.85</v>
      </c>
      <c r="EK6" s="33">
        <f t="shared" si="14"/>
        <v>0.75</v>
      </c>
      <c r="EL6" s="33">
        <f t="shared" si="14"/>
        <v>0.95</v>
      </c>
      <c r="EM6" s="32" t="str">
        <f>IF(EM7="","",IF(EM7="-","【-】","【"&amp;SUBSTITUTE(TEXT(EM7,"#,##0.00"),"-","△")&amp;"】"))</f>
        <v>【0.85】</v>
      </c>
    </row>
    <row r="7" spans="1:143" s="34" customFormat="1">
      <c r="A7" s="26"/>
      <c r="B7" s="35">
        <v>2015</v>
      </c>
      <c r="C7" s="35">
        <v>112356</v>
      </c>
      <c r="D7" s="35">
        <v>46</v>
      </c>
      <c r="E7" s="35">
        <v>1</v>
      </c>
      <c r="F7" s="35">
        <v>0</v>
      </c>
      <c r="G7" s="35">
        <v>1</v>
      </c>
      <c r="H7" s="35" t="s">
        <v>92</v>
      </c>
      <c r="I7" s="35" t="s">
        <v>93</v>
      </c>
      <c r="J7" s="35" t="s">
        <v>94</v>
      </c>
      <c r="K7" s="35" t="s">
        <v>95</v>
      </c>
      <c r="L7" s="35" t="s">
        <v>96</v>
      </c>
      <c r="M7" s="36" t="s">
        <v>97</v>
      </c>
      <c r="N7" s="36">
        <v>80.66</v>
      </c>
      <c r="O7" s="36">
        <v>99.97</v>
      </c>
      <c r="P7" s="36">
        <v>2214</v>
      </c>
      <c r="Q7" s="36">
        <v>110045</v>
      </c>
      <c r="R7" s="36">
        <v>19.77</v>
      </c>
      <c r="S7" s="36">
        <v>5566.26</v>
      </c>
      <c r="T7" s="36">
        <v>109212</v>
      </c>
      <c r="U7" s="36">
        <v>19.7</v>
      </c>
      <c r="V7" s="36">
        <v>5543.76</v>
      </c>
      <c r="W7" s="36">
        <v>105.91</v>
      </c>
      <c r="X7" s="36">
        <v>105.9</v>
      </c>
      <c r="Y7" s="36">
        <v>111.79</v>
      </c>
      <c r="Z7" s="36">
        <v>116.44</v>
      </c>
      <c r="AA7" s="36">
        <v>119.01</v>
      </c>
      <c r="AB7" s="36">
        <v>107.74</v>
      </c>
      <c r="AC7" s="36">
        <v>107.91</v>
      </c>
      <c r="AD7" s="36">
        <v>108.44</v>
      </c>
      <c r="AE7" s="36">
        <v>113.11</v>
      </c>
      <c r="AF7" s="36">
        <v>114</v>
      </c>
      <c r="AG7" s="36">
        <v>113.56</v>
      </c>
      <c r="AH7" s="36">
        <v>0</v>
      </c>
      <c r="AI7" s="36">
        <v>0</v>
      </c>
      <c r="AJ7" s="36">
        <v>0</v>
      </c>
      <c r="AK7" s="36">
        <v>0</v>
      </c>
      <c r="AL7" s="36">
        <v>0</v>
      </c>
      <c r="AM7" s="36">
        <v>0.45</v>
      </c>
      <c r="AN7" s="36">
        <v>0.57999999999999996</v>
      </c>
      <c r="AO7" s="36">
        <v>0.81</v>
      </c>
      <c r="AP7" s="36">
        <v>0</v>
      </c>
      <c r="AQ7" s="36">
        <v>0.03</v>
      </c>
      <c r="AR7" s="36">
        <v>0.87</v>
      </c>
      <c r="AS7" s="36">
        <v>943.73</v>
      </c>
      <c r="AT7" s="36">
        <v>1065.1600000000001</v>
      </c>
      <c r="AU7" s="36">
        <v>693.26</v>
      </c>
      <c r="AV7" s="36">
        <v>334.25</v>
      </c>
      <c r="AW7" s="36">
        <v>336.05</v>
      </c>
      <c r="AX7" s="36">
        <v>608.24</v>
      </c>
      <c r="AY7" s="36">
        <v>633.30999999999995</v>
      </c>
      <c r="AZ7" s="36">
        <v>648.09</v>
      </c>
      <c r="BA7" s="36">
        <v>344.19</v>
      </c>
      <c r="BB7" s="36">
        <v>352.05</v>
      </c>
      <c r="BC7" s="36">
        <v>262.74</v>
      </c>
      <c r="BD7" s="36">
        <v>193.62</v>
      </c>
      <c r="BE7" s="36">
        <v>178.14</v>
      </c>
      <c r="BF7" s="36">
        <v>164.05</v>
      </c>
      <c r="BG7" s="36">
        <v>149.16</v>
      </c>
      <c r="BH7" s="36">
        <v>128.47999999999999</v>
      </c>
      <c r="BI7" s="36">
        <v>263.83999999999997</v>
      </c>
      <c r="BJ7" s="36">
        <v>257.41000000000003</v>
      </c>
      <c r="BK7" s="36">
        <v>253.86</v>
      </c>
      <c r="BL7" s="36">
        <v>252.09</v>
      </c>
      <c r="BM7" s="36">
        <v>250.76</v>
      </c>
      <c r="BN7" s="36">
        <v>276.38</v>
      </c>
      <c r="BO7" s="36">
        <v>94.33</v>
      </c>
      <c r="BP7" s="36">
        <v>92.91</v>
      </c>
      <c r="BQ7" s="36">
        <v>95.84</v>
      </c>
      <c r="BR7" s="36">
        <v>100.8</v>
      </c>
      <c r="BS7" s="36">
        <v>105.81</v>
      </c>
      <c r="BT7" s="36">
        <v>100.16</v>
      </c>
      <c r="BU7" s="36">
        <v>100.16</v>
      </c>
      <c r="BV7" s="36">
        <v>100.07</v>
      </c>
      <c r="BW7" s="36">
        <v>106.22</v>
      </c>
      <c r="BX7" s="36">
        <v>106.69</v>
      </c>
      <c r="BY7" s="36">
        <v>104.99</v>
      </c>
      <c r="BZ7" s="36">
        <v>139.5</v>
      </c>
      <c r="CA7" s="36">
        <v>142.5</v>
      </c>
      <c r="CB7" s="36">
        <v>137.94</v>
      </c>
      <c r="CC7" s="36">
        <v>131.5</v>
      </c>
      <c r="CD7" s="36">
        <v>127.27</v>
      </c>
      <c r="CE7" s="36">
        <v>166.38</v>
      </c>
      <c r="CF7" s="36">
        <v>166.17</v>
      </c>
      <c r="CG7" s="36">
        <v>164.93</v>
      </c>
      <c r="CH7" s="36">
        <v>155.22999999999999</v>
      </c>
      <c r="CI7" s="36">
        <v>154.91999999999999</v>
      </c>
      <c r="CJ7" s="36">
        <v>163.72</v>
      </c>
      <c r="CK7" s="36">
        <v>71.28</v>
      </c>
      <c r="CL7" s="36">
        <v>71.400000000000006</v>
      </c>
      <c r="CM7" s="36">
        <v>70.64</v>
      </c>
      <c r="CN7" s="36">
        <v>69.89</v>
      </c>
      <c r="CO7" s="36">
        <v>71.290000000000006</v>
      </c>
      <c r="CP7" s="36">
        <v>62.81</v>
      </c>
      <c r="CQ7" s="36">
        <v>62.5</v>
      </c>
      <c r="CR7" s="36">
        <v>62.45</v>
      </c>
      <c r="CS7" s="36">
        <v>62.12</v>
      </c>
      <c r="CT7" s="36">
        <v>62.26</v>
      </c>
      <c r="CU7" s="36">
        <v>59.76</v>
      </c>
      <c r="CV7" s="36">
        <v>92.91</v>
      </c>
      <c r="CW7" s="36">
        <v>93.19</v>
      </c>
      <c r="CX7" s="36">
        <v>94.09</v>
      </c>
      <c r="CY7" s="36">
        <v>94.65</v>
      </c>
      <c r="CZ7" s="36">
        <v>94.47</v>
      </c>
      <c r="DA7" s="36">
        <v>89.45</v>
      </c>
      <c r="DB7" s="36">
        <v>89.62</v>
      </c>
      <c r="DC7" s="36">
        <v>89.76</v>
      </c>
      <c r="DD7" s="36">
        <v>89.45</v>
      </c>
      <c r="DE7" s="36">
        <v>89.5</v>
      </c>
      <c r="DF7" s="36">
        <v>89.95</v>
      </c>
      <c r="DG7" s="36">
        <v>46.51</v>
      </c>
      <c r="DH7" s="36">
        <v>46.82</v>
      </c>
      <c r="DI7" s="36">
        <v>48.05</v>
      </c>
      <c r="DJ7" s="36">
        <v>47.23</v>
      </c>
      <c r="DK7" s="36">
        <v>48.92</v>
      </c>
      <c r="DL7" s="36">
        <v>39.159999999999997</v>
      </c>
      <c r="DM7" s="36">
        <v>40.21</v>
      </c>
      <c r="DN7" s="36">
        <v>41.12</v>
      </c>
      <c r="DO7" s="36">
        <v>44.91</v>
      </c>
      <c r="DP7" s="36">
        <v>45.89</v>
      </c>
      <c r="DQ7" s="36">
        <v>47.18</v>
      </c>
      <c r="DR7" s="36">
        <v>0.25</v>
      </c>
      <c r="DS7" s="36">
        <v>0.25</v>
      </c>
      <c r="DT7" s="36">
        <v>0.25</v>
      </c>
      <c r="DU7" s="36">
        <v>1.77</v>
      </c>
      <c r="DV7" s="36">
        <v>1.4</v>
      </c>
      <c r="DW7" s="36">
        <v>9.14</v>
      </c>
      <c r="DX7" s="36">
        <v>10.19</v>
      </c>
      <c r="DY7" s="36">
        <v>10.9</v>
      </c>
      <c r="DZ7" s="36">
        <v>12.03</v>
      </c>
      <c r="EA7" s="36">
        <v>13.14</v>
      </c>
      <c r="EB7" s="36">
        <v>13.18</v>
      </c>
      <c r="EC7" s="36">
        <v>0</v>
      </c>
      <c r="ED7" s="36">
        <v>0.08</v>
      </c>
      <c r="EE7" s="36">
        <v>0.74</v>
      </c>
      <c r="EF7" s="36">
        <v>0.57999999999999996</v>
      </c>
      <c r="EG7" s="36">
        <v>0.33</v>
      </c>
      <c r="EH7" s="36">
        <v>1.01</v>
      </c>
      <c r="EI7" s="36">
        <v>0.88</v>
      </c>
      <c r="EJ7" s="36">
        <v>0.85</v>
      </c>
      <c r="EK7" s="36">
        <v>0.75</v>
      </c>
      <c r="EL7" s="36">
        <v>0.95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98</v>
      </c>
      <c r="C9" s="39" t="s">
        <v>99</v>
      </c>
      <c r="D9" s="39" t="s">
        <v>100</v>
      </c>
      <c r="E9" s="39" t="s">
        <v>101</v>
      </c>
      <c r="F9" s="39" t="s">
        <v>102</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cp:lastModifiedBy>
  <cp:lastPrinted>2017-02-13T05:15:32Z</cp:lastPrinted>
  <dcterms:created xsi:type="dcterms:W3CDTF">2017-02-01T08:37:56Z</dcterms:created>
  <dcterms:modified xsi:type="dcterms:W3CDTF">2017-02-13T05:15:34Z</dcterms:modified>
</cp:coreProperties>
</file>