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950\Desktop\統計ふじみExcel\新しいフォルダー\"/>
    </mc:Choice>
  </mc:AlternateContent>
  <bookViews>
    <workbookView xWindow="0" yWindow="0" windowWidth="8535" windowHeight="5805" firstSheet="3" activeTab="4"/>
  </bookViews>
  <sheets>
    <sheet name="3-2-1" sheetId="2" r:id="rId1"/>
    <sheet name="3-2-2" sheetId="3" r:id="rId2"/>
    <sheet name="3-2-3" sheetId="4" r:id="rId3"/>
    <sheet name="3-2-4" sheetId="5" r:id="rId4"/>
    <sheet name="3-2-5" sheetId="6" r:id="rId5"/>
  </sheets>
  <externalReferences>
    <externalReference r:id="rId6"/>
    <externalReference r:id="rId7"/>
    <externalReference r:id="rId8"/>
    <externalReference r:id="rId9"/>
  </externalReferences>
  <definedNames>
    <definedName name="COLNUM" localSheetId="1">#REF!</definedName>
    <definedName name="COLNUM" localSheetId="2">#REF!</definedName>
    <definedName name="COLNUM" localSheetId="3">#REF!</definedName>
    <definedName name="COLNUM" localSheetId="4">#REF!</definedName>
    <definedName name="COLNUM">#REF!</definedName>
    <definedName name="COLNUM2" localSheetId="1">#REF!</definedName>
    <definedName name="COLNUM2" localSheetId="2">#REF!</definedName>
    <definedName name="COLNUM2" localSheetId="3">#REF!</definedName>
    <definedName name="COLNUM2" localSheetId="4">#REF!</definedName>
    <definedName name="COLNUM2">#REF!</definedName>
    <definedName name="COLSZ" localSheetId="1">#REF!</definedName>
    <definedName name="COLSZ" localSheetId="2">#REF!</definedName>
    <definedName name="COLSZ" localSheetId="3">#REF!</definedName>
    <definedName name="COLSZ" localSheetId="4">#REF!</definedName>
    <definedName name="COLSZ">#REF!</definedName>
    <definedName name="COLSZ2" localSheetId="1">#REF!</definedName>
    <definedName name="COLSZ2" localSheetId="2">#REF!</definedName>
    <definedName name="COLSZ2" localSheetId="3">#REF!</definedName>
    <definedName name="COLSZ2" localSheetId="4">#REF!</definedName>
    <definedName name="COLSZ2">#REF!</definedName>
    <definedName name="PKNUM" localSheetId="1">#REF!</definedName>
    <definedName name="PKNUM" localSheetId="2">#REF!</definedName>
    <definedName name="PKNUM" localSheetId="3">#REF!</definedName>
    <definedName name="PKNUM" localSheetId="4">#REF!</definedName>
    <definedName name="PKNUM">#REF!</definedName>
    <definedName name="PKSZ" localSheetId="1">#REF!</definedName>
    <definedName name="PKSZ" localSheetId="2">#REF!</definedName>
    <definedName name="PKSZ" localSheetId="3">#REF!</definedName>
    <definedName name="PKSZ" localSheetId="4">#REF!</definedName>
    <definedName name="PKSZ">#REF!</definedName>
    <definedName name="PKSZ2" localSheetId="1">#REF!</definedName>
    <definedName name="PKSZ2" localSheetId="2">#REF!</definedName>
    <definedName name="PKSZ2" localSheetId="3">#REF!</definedName>
    <definedName name="PKSZ2" localSheetId="4">#REF!</definedName>
    <definedName name="PKSZ2">#REF!</definedName>
    <definedName name="_xlnm.Print_Area" localSheetId="0">'3-2-1'!$A$3:$M$21</definedName>
    <definedName name="_xlnm.Print_Area" localSheetId="1">'3-2-2'!$A$3:$J$54</definedName>
    <definedName name="_xlnm.Print_Area" localSheetId="2">'3-2-3'!$A$3:$G$46</definedName>
    <definedName name="_xlnm.Print_Area" localSheetId="3">'3-2-4'!$A$3:$K$6</definedName>
    <definedName name="_xlnm.Print_Area" localSheetId="4">'3-2-5'!$A$3:$S$29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C10" i="4"/>
  <c r="D10" i="4"/>
  <c r="E10" i="4"/>
  <c r="F10" i="4"/>
  <c r="G10" i="4"/>
  <c r="C14" i="4"/>
  <c r="D14" i="4"/>
  <c r="E14" i="4"/>
  <c r="F14" i="4"/>
  <c r="G14" i="4"/>
  <c r="C18" i="4"/>
  <c r="D18" i="4"/>
  <c r="E18" i="4"/>
  <c r="F18" i="4"/>
  <c r="G18" i="4"/>
  <c r="C26" i="4"/>
  <c r="D26" i="4"/>
  <c r="E26" i="4"/>
  <c r="F26" i="4"/>
  <c r="G26" i="4"/>
  <c r="D5" i="3" l="1"/>
  <c r="E5" i="3"/>
  <c r="G5" i="3"/>
  <c r="H5" i="3"/>
  <c r="J5" i="3"/>
  <c r="F6" i="3"/>
  <c r="C6" i="3" s="1"/>
  <c r="F7" i="3"/>
  <c r="F5" i="3" s="1"/>
  <c r="I7" i="3"/>
  <c r="F8" i="3"/>
  <c r="I8" i="3"/>
  <c r="C8" i="3" s="1"/>
  <c r="D9" i="3"/>
  <c r="E9" i="3"/>
  <c r="G9" i="3"/>
  <c r="H9" i="3"/>
  <c r="J9" i="3"/>
  <c r="F10" i="3"/>
  <c r="I10" i="3"/>
  <c r="F11" i="3"/>
  <c r="C11" i="3" s="1"/>
  <c r="I11" i="3"/>
  <c r="F12" i="3"/>
  <c r="I12" i="3"/>
  <c r="D13" i="3"/>
  <c r="E13" i="3"/>
  <c r="F13" i="3"/>
  <c r="G13" i="3"/>
  <c r="H13" i="3"/>
  <c r="I13" i="3"/>
  <c r="J13" i="3"/>
  <c r="C14" i="3"/>
  <c r="C15" i="3"/>
  <c r="C16" i="3"/>
  <c r="E17" i="3"/>
  <c r="F17" i="3"/>
  <c r="G17" i="3"/>
  <c r="H17" i="3"/>
  <c r="J17" i="3"/>
  <c r="D18" i="3"/>
  <c r="C18" i="3" s="1"/>
  <c r="I19" i="3"/>
  <c r="I17" i="3" s="1"/>
  <c r="I20" i="3"/>
  <c r="C20" i="3" s="1"/>
  <c r="D21" i="3"/>
  <c r="E21" i="3"/>
  <c r="F21" i="3"/>
  <c r="G21" i="3"/>
  <c r="H21" i="3"/>
  <c r="J21" i="3"/>
  <c r="C22" i="3"/>
  <c r="C23" i="3"/>
  <c r="I24" i="3"/>
  <c r="I21" i="3" s="1"/>
  <c r="E25" i="3"/>
  <c r="F25" i="3"/>
  <c r="G25" i="3"/>
  <c r="H25" i="3"/>
  <c r="J25" i="3"/>
  <c r="D26" i="3"/>
  <c r="D25" i="3" s="1"/>
  <c r="C25" i="3" s="1"/>
  <c r="D27" i="3"/>
  <c r="C27" i="3" s="1"/>
  <c r="I28" i="3"/>
  <c r="I25" i="3" s="1"/>
  <c r="D29" i="3"/>
  <c r="E29" i="3"/>
  <c r="F29" i="3"/>
  <c r="G29" i="3"/>
  <c r="H29" i="3"/>
  <c r="I29" i="3"/>
  <c r="J29" i="3"/>
  <c r="C30" i="3"/>
  <c r="C31" i="3"/>
  <c r="C32" i="3"/>
  <c r="D33" i="3"/>
  <c r="E33" i="3"/>
  <c r="F33" i="3"/>
  <c r="G33" i="3"/>
  <c r="C33" i="3" s="1"/>
  <c r="H33" i="3"/>
  <c r="I33" i="3"/>
  <c r="J33" i="3"/>
  <c r="C34" i="3"/>
  <c r="C35" i="3"/>
  <c r="C36" i="3"/>
  <c r="D37" i="3"/>
  <c r="E37" i="3"/>
  <c r="F37" i="3"/>
  <c r="G37" i="3"/>
  <c r="H37" i="3"/>
  <c r="I37" i="3"/>
  <c r="J37" i="3"/>
  <c r="C38" i="3"/>
  <c r="C39" i="3"/>
  <c r="C40" i="3"/>
  <c r="D41" i="3"/>
  <c r="E41" i="3"/>
  <c r="F41" i="3"/>
  <c r="G41" i="3"/>
  <c r="H41" i="3"/>
  <c r="I41" i="3"/>
  <c r="J41" i="3"/>
  <c r="C42" i="3"/>
  <c r="C43" i="3"/>
  <c r="C44" i="3"/>
  <c r="D45" i="3"/>
  <c r="E45" i="3"/>
  <c r="F45" i="3"/>
  <c r="G45" i="3"/>
  <c r="H45" i="3"/>
  <c r="I45" i="3"/>
  <c r="J45" i="3"/>
  <c r="C46" i="3"/>
  <c r="C47" i="3"/>
  <c r="C48" i="3"/>
  <c r="C45" i="3" l="1"/>
  <c r="C37" i="3"/>
  <c r="C29" i="3"/>
  <c r="F9" i="3"/>
  <c r="C9" i="3" s="1"/>
  <c r="I9" i="3"/>
  <c r="C41" i="3"/>
  <c r="C13" i="3"/>
  <c r="C10" i="3"/>
  <c r="I5" i="3"/>
  <c r="C21" i="3"/>
  <c r="C5" i="3"/>
  <c r="C28" i="3"/>
  <c r="C26" i="3"/>
  <c r="C19" i="3"/>
  <c r="C12" i="3"/>
  <c r="C7" i="3"/>
  <c r="D17" i="3"/>
  <c r="C17" i="3" s="1"/>
  <c r="C24" i="3"/>
</calcChain>
</file>

<file path=xl/sharedStrings.xml><?xml version="1.0" encoding="utf-8"?>
<sst xmlns="http://schemas.openxmlformats.org/spreadsheetml/2006/main" count="359" uniqueCount="97">
  <si>
    <t>…</t>
    <phoneticPr fontId="3"/>
  </si>
  <si>
    <t>令　　2</t>
    <rPh sb="0" eb="1">
      <t>レイ</t>
    </rPh>
    <phoneticPr fontId="5"/>
  </si>
  <si>
    <t>平　　2</t>
    <rPh sb="0" eb="1">
      <t>ヒラ</t>
    </rPh>
    <phoneticPr fontId="5"/>
  </si>
  <si>
    <t>昭　35</t>
    <rPh sb="0" eb="1">
      <t>ショウ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</si>
  <si>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</si>
  <si>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</si>
  <si>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２兼</t>
    <rPh sb="1" eb="2">
      <t>ケン</t>
    </rPh>
    <phoneticPr fontId="5"/>
  </si>
  <si>
    <t>１兼</t>
    <rPh sb="1" eb="2">
      <t>ケン</t>
    </rPh>
    <phoneticPr fontId="5"/>
  </si>
  <si>
    <t>畑</t>
    <rPh sb="0" eb="1">
      <t>ハタケ</t>
    </rPh>
    <phoneticPr fontId="5"/>
  </si>
  <si>
    <t>樹園</t>
    <rPh sb="0" eb="1">
      <t>ジュ</t>
    </rPh>
    <rPh sb="1" eb="2">
      <t>エン</t>
    </rPh>
    <phoneticPr fontId="5"/>
  </si>
  <si>
    <t>田</t>
    <rPh sb="0" eb="1">
      <t>タ</t>
    </rPh>
    <phoneticPr fontId="5"/>
  </si>
  <si>
    <t>総計</t>
    <rPh sb="0" eb="2">
      <t>ソウケイ</t>
    </rPh>
    <phoneticPr fontId="5"/>
  </si>
  <si>
    <t>農家従事者</t>
    <rPh sb="0" eb="2">
      <t>ノウカ</t>
    </rPh>
    <rPh sb="2" eb="5">
      <t>ジュウジシャ</t>
    </rPh>
    <phoneticPr fontId="5"/>
  </si>
  <si>
    <t>総数</t>
    <rPh sb="0" eb="2">
      <t>ソウスウ</t>
    </rPh>
    <phoneticPr fontId="5"/>
  </si>
  <si>
    <t>兼業</t>
    <rPh sb="0" eb="2">
      <t>ケンギョウ</t>
    </rPh>
    <phoneticPr fontId="5"/>
  </si>
  <si>
    <t>専業</t>
    <rPh sb="0" eb="2">
      <t>センギョウ</t>
    </rPh>
    <phoneticPr fontId="5"/>
  </si>
  <si>
    <t>経　営　耕　地　　（ha）</t>
    <rPh sb="0" eb="1">
      <t>キョウ</t>
    </rPh>
    <rPh sb="2" eb="3">
      <t>エイ</t>
    </rPh>
    <rPh sb="4" eb="5">
      <t>コウ</t>
    </rPh>
    <rPh sb="6" eb="7">
      <t>チ</t>
    </rPh>
    <phoneticPr fontId="5"/>
  </si>
  <si>
    <t>農　家　人　口　　（人）</t>
    <rPh sb="0" eb="1">
      <t>ノウ</t>
    </rPh>
    <rPh sb="2" eb="3">
      <t>イエ</t>
    </rPh>
    <rPh sb="4" eb="5">
      <t>ヒト</t>
    </rPh>
    <rPh sb="6" eb="7">
      <t>クチ</t>
    </rPh>
    <rPh sb="10" eb="11">
      <t>ニン</t>
    </rPh>
    <phoneticPr fontId="5"/>
  </si>
  <si>
    <t>農　家　数　　（戸）</t>
    <rPh sb="0" eb="1">
      <t>ノウ</t>
    </rPh>
    <rPh sb="2" eb="3">
      <t>イエ</t>
    </rPh>
    <rPh sb="4" eb="5">
      <t>スウ</t>
    </rPh>
    <rPh sb="8" eb="9">
      <t>コ</t>
    </rPh>
    <phoneticPr fontId="5"/>
  </si>
  <si>
    <t>各年2月1日現在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5"/>
  </si>
  <si>
    <t>1 農家数、農家人口及び経営耕地面積の推移</t>
    <rPh sb="2" eb="4">
      <t>ノウカ</t>
    </rPh>
    <rPh sb="4" eb="5">
      <t>スウ</t>
    </rPh>
    <rPh sb="6" eb="8">
      <t>ノウカ</t>
    </rPh>
    <rPh sb="8" eb="10">
      <t>ジンコウ</t>
    </rPh>
    <rPh sb="10" eb="11">
      <t>オヨ</t>
    </rPh>
    <rPh sb="12" eb="14">
      <t>ケイエイ</t>
    </rPh>
    <rPh sb="14" eb="16">
      <t>コウチ</t>
    </rPh>
    <rPh sb="16" eb="18">
      <t>メンセキ</t>
    </rPh>
    <rPh sb="19" eb="21">
      <t>スイイ</t>
    </rPh>
    <phoneticPr fontId="5"/>
  </si>
  <si>
    <t>3産業－2農業</t>
    <rPh sb="1" eb="3">
      <t>サンギョウ</t>
    </rPh>
    <phoneticPr fontId="5"/>
  </si>
  <si>
    <t>注)平成１７年以降は調査内容が変更され販売農家が対象。</t>
    <rPh sb="0" eb="1">
      <t>チュウ</t>
    </rPh>
    <rPh sb="2" eb="4">
      <t>ヘイセイ</t>
    </rPh>
    <rPh sb="6" eb="7">
      <t>ネン</t>
    </rPh>
    <rPh sb="7" eb="9">
      <t>イコウ</t>
    </rPh>
    <rPh sb="10" eb="12">
      <t>チョウサ</t>
    </rPh>
    <rPh sb="12" eb="14">
      <t>ナイヨウ</t>
    </rPh>
    <rPh sb="15" eb="17">
      <t>ヘンコウ</t>
    </rPh>
    <rPh sb="19" eb="21">
      <t>ハンバイ</t>
    </rPh>
    <rPh sb="21" eb="23">
      <t>ノウカ</t>
    </rPh>
    <rPh sb="24" eb="26">
      <t>タイショウ</t>
    </rPh>
    <phoneticPr fontId="5"/>
  </si>
  <si>
    <t>資料：「政府統計の総合窓口(e-Stat)」農林業センサス　</t>
    <rPh sb="0" eb="2">
      <t>シリョウ</t>
    </rPh>
    <rPh sb="4" eb="6">
      <t>セイフ</t>
    </rPh>
    <rPh sb="6" eb="8">
      <t>トウケイ</t>
    </rPh>
    <rPh sb="9" eb="11">
      <t>ソウゴウ</t>
    </rPh>
    <rPh sb="11" eb="13">
      <t>マドグチ</t>
    </rPh>
    <rPh sb="22" eb="25">
      <t>ノウリンギョウ</t>
    </rPh>
    <phoneticPr fontId="5"/>
  </si>
  <si>
    <t>年　次</t>
    <rPh sb="0" eb="1">
      <t>ネン</t>
    </rPh>
    <rPh sb="2" eb="3">
      <t>ツギ</t>
    </rPh>
    <phoneticPr fontId="5"/>
  </si>
  <si>
    <t>※経営耕地面積が0.3ha未満で、調査日前1年間の農産物販売額が50万円以上あった農家。</t>
    <rPh sb="1" eb="3">
      <t>ケイエイ</t>
    </rPh>
    <rPh sb="3" eb="5">
      <t>コウチ</t>
    </rPh>
    <rPh sb="5" eb="7">
      <t>メンセキ</t>
    </rPh>
    <rPh sb="13" eb="15">
      <t>ミマン</t>
    </rPh>
    <rPh sb="17" eb="20">
      <t>チョウサビ</t>
    </rPh>
    <rPh sb="20" eb="21">
      <t>マエ</t>
    </rPh>
    <rPh sb="22" eb="24">
      <t>ネンカン</t>
    </rPh>
    <rPh sb="25" eb="28">
      <t>ノウサンブツ</t>
    </rPh>
    <rPh sb="28" eb="30">
      <t>ハンバイ</t>
    </rPh>
    <rPh sb="30" eb="31">
      <t>ガク</t>
    </rPh>
    <rPh sb="34" eb="36">
      <t>マンエン</t>
    </rPh>
    <rPh sb="36" eb="38">
      <t>イジョウ</t>
    </rPh>
    <rPh sb="41" eb="43">
      <t>ノウカ</t>
    </rPh>
    <phoneticPr fontId="5"/>
  </si>
  <si>
    <t>-</t>
    <phoneticPr fontId="3"/>
  </si>
  <si>
    <t>旧南畑村</t>
    <rPh sb="0" eb="1">
      <t>キュウ</t>
    </rPh>
    <rPh sb="1" eb="2">
      <t>ナン</t>
    </rPh>
    <rPh sb="2" eb="3">
      <t>バタ</t>
    </rPh>
    <rPh sb="3" eb="4">
      <t>ムラ</t>
    </rPh>
    <phoneticPr fontId="5"/>
  </si>
  <si>
    <t>旧鶴瀬村</t>
    <rPh sb="0" eb="1">
      <t>キュウ</t>
    </rPh>
    <rPh sb="1" eb="3">
      <t>ツルセ</t>
    </rPh>
    <rPh sb="3" eb="4">
      <t>ムラ</t>
    </rPh>
    <phoneticPr fontId="5"/>
  </si>
  <si>
    <t>旧水谷村</t>
    <rPh sb="0" eb="1">
      <t>キュウ</t>
    </rPh>
    <rPh sb="1" eb="3">
      <t>ミズタニ</t>
    </rPh>
    <rPh sb="3" eb="4">
      <t>ムラ</t>
    </rPh>
    <phoneticPr fontId="5"/>
  </si>
  <si>
    <t>総　数</t>
    <rPh sb="0" eb="1">
      <t>ソウ</t>
    </rPh>
    <rPh sb="2" eb="3">
      <t>スウ</t>
    </rPh>
    <phoneticPr fontId="5"/>
  </si>
  <si>
    <t>令　2</t>
    <rPh sb="0" eb="1">
      <t>レイ</t>
    </rPh>
    <phoneticPr fontId="3"/>
  </si>
  <si>
    <t xml:space="preserve"> - </t>
  </si>
  <si>
    <t>-</t>
    <phoneticPr fontId="5"/>
  </si>
  <si>
    <t>-</t>
  </si>
  <si>
    <t xml:space="preserve">- </t>
  </si>
  <si>
    <t>平　2</t>
    <rPh sb="0" eb="1">
      <t>ヒラ</t>
    </rPh>
    <phoneticPr fontId="5"/>
  </si>
  <si>
    <t>昭　50</t>
    <rPh sb="0" eb="1">
      <t>アキラ</t>
    </rPh>
    <phoneticPr fontId="3"/>
  </si>
  <si>
    <t>昭　45</t>
    <rPh sb="0" eb="1">
      <t>アキラ</t>
    </rPh>
    <phoneticPr fontId="5"/>
  </si>
  <si>
    <t>昭　40</t>
    <rPh sb="0" eb="1">
      <t>アキラ</t>
    </rPh>
    <phoneticPr fontId="5"/>
  </si>
  <si>
    <t>3.0ha
以上</t>
    <rPh sb="6" eb="8">
      <t>イジョウ</t>
    </rPh>
    <phoneticPr fontId="5"/>
  </si>
  <si>
    <t>2.0～3.0</t>
    <phoneticPr fontId="5"/>
  </si>
  <si>
    <t>1.5～2.0</t>
    <phoneticPr fontId="5"/>
  </si>
  <si>
    <t>1.0～1.5</t>
    <phoneticPr fontId="5"/>
  </si>
  <si>
    <t>0.5～1.0</t>
    <phoneticPr fontId="5"/>
  </si>
  <si>
    <t>0.3～0.5</t>
    <phoneticPr fontId="5"/>
  </si>
  <si>
    <r>
      <t>0.3ha
未満</t>
    </r>
    <r>
      <rPr>
        <vertAlign val="superscript"/>
        <sz val="10"/>
        <rFont val="HGPｺﾞｼｯｸM"/>
        <family val="3"/>
        <charset val="128"/>
      </rPr>
      <t>※</t>
    </r>
    <rPh sb="6" eb="8">
      <t>ミマン</t>
    </rPh>
    <phoneticPr fontId="5"/>
  </si>
  <si>
    <t>計</t>
    <rPh sb="0" eb="1">
      <t>ケイ</t>
    </rPh>
    <phoneticPr fontId="5"/>
  </si>
  <si>
    <t>地　区</t>
    <rPh sb="0" eb="1">
      <t>チ</t>
    </rPh>
    <rPh sb="2" eb="3">
      <t>ク</t>
    </rPh>
    <phoneticPr fontId="5"/>
  </si>
  <si>
    <t>2 地区別、経営耕地面積規模別販売農家数の推移</t>
    <rPh sb="2" eb="4">
      <t>チク</t>
    </rPh>
    <rPh sb="4" eb="5">
      <t>ベツ</t>
    </rPh>
    <rPh sb="6" eb="8">
      <t>ケイエイ</t>
    </rPh>
    <rPh sb="8" eb="10">
      <t>コウチ</t>
    </rPh>
    <rPh sb="10" eb="12">
      <t>メンセキ</t>
    </rPh>
    <rPh sb="12" eb="14">
      <t>キボ</t>
    </rPh>
    <rPh sb="14" eb="15">
      <t>ベツ</t>
    </rPh>
    <rPh sb="15" eb="17">
      <t>ハンバイ</t>
    </rPh>
    <rPh sb="17" eb="19">
      <t>ノウカ</t>
    </rPh>
    <rPh sb="19" eb="20">
      <t>スウ</t>
    </rPh>
    <rPh sb="21" eb="23">
      <t>スイイ</t>
    </rPh>
    <phoneticPr fontId="5"/>
  </si>
  <si>
    <t>令　2</t>
    <rPh sb="0" eb="1">
      <t>レイ</t>
    </rPh>
    <phoneticPr fontId="5"/>
  </si>
  <si>
    <t>昭　50</t>
    <rPh sb="0" eb="1">
      <t>アキラ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</si>
  <si>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</si>
  <si>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農家数（戸）</t>
    <rPh sb="0" eb="1">
      <t>ノウ</t>
    </rPh>
    <rPh sb="1" eb="2">
      <t>イエ</t>
    </rPh>
    <rPh sb="2" eb="3">
      <t>スウ</t>
    </rPh>
    <rPh sb="4" eb="5">
      <t>コ</t>
    </rPh>
    <phoneticPr fontId="5"/>
  </si>
  <si>
    <t>各年2月1日現在</t>
    <rPh sb="0" eb="1">
      <t>カク</t>
    </rPh>
    <rPh sb="1" eb="2">
      <t>ネン</t>
    </rPh>
    <rPh sb="2" eb="3">
      <t>ヘイネン</t>
    </rPh>
    <rPh sb="3" eb="4">
      <t>ガツ</t>
    </rPh>
    <rPh sb="5" eb="6">
      <t>ニチ</t>
    </rPh>
    <rPh sb="6" eb="8">
      <t>ゲンザイ</t>
    </rPh>
    <phoneticPr fontId="5"/>
  </si>
  <si>
    <t>3 地区別、販売農家数及び経営耕地状況の推移</t>
    <rPh sb="2" eb="4">
      <t>チク</t>
    </rPh>
    <rPh sb="4" eb="5">
      <t>ベツ</t>
    </rPh>
    <rPh sb="6" eb="8">
      <t>ハンバイ</t>
    </rPh>
    <rPh sb="8" eb="10">
      <t>ノウカ</t>
    </rPh>
    <rPh sb="10" eb="11">
      <t>スウ</t>
    </rPh>
    <rPh sb="11" eb="12">
      <t>オヨ</t>
    </rPh>
    <rPh sb="13" eb="15">
      <t>ケイエイ</t>
    </rPh>
    <rPh sb="15" eb="17">
      <t>コウチ</t>
    </rPh>
    <rPh sb="17" eb="19">
      <t>ジョウキョウ</t>
    </rPh>
    <rPh sb="20" eb="22">
      <t>スイイ</t>
    </rPh>
    <phoneticPr fontId="5"/>
  </si>
  <si>
    <t>資料：「政府統計の総合窓口(e-Stat)」農林業センサス</t>
    <rPh sb="0" eb="2">
      <t>シリョウ</t>
    </rPh>
    <rPh sb="4" eb="6">
      <t>セイフ</t>
    </rPh>
    <rPh sb="6" eb="8">
      <t>トウケイ</t>
    </rPh>
    <rPh sb="9" eb="11">
      <t>ソウゴウ</t>
    </rPh>
    <rPh sb="11" eb="13">
      <t>マドグチ</t>
    </rPh>
    <rPh sb="22" eb="25">
      <t>ノウリンギョウ</t>
    </rPh>
    <phoneticPr fontId="5"/>
  </si>
  <si>
    <t>農家数（戸）</t>
    <rPh sb="0" eb="2">
      <t>ノウカ</t>
    </rPh>
    <rPh sb="2" eb="3">
      <t>スウ</t>
    </rPh>
    <rPh sb="4" eb="5">
      <t>コ</t>
    </rPh>
    <phoneticPr fontId="5"/>
  </si>
  <si>
    <t>その他の畜産</t>
    <rPh sb="2" eb="3">
      <t>タ</t>
    </rPh>
    <rPh sb="4" eb="6">
      <t>チクサン</t>
    </rPh>
    <phoneticPr fontId="5"/>
  </si>
  <si>
    <t>養豚</t>
    <rPh sb="0" eb="2">
      <t>ヨウトン</t>
    </rPh>
    <phoneticPr fontId="5"/>
  </si>
  <si>
    <t>酪農</t>
    <rPh sb="0" eb="2">
      <t>ラクノウ</t>
    </rPh>
    <phoneticPr fontId="5"/>
  </si>
  <si>
    <t>その他の
作物</t>
    <rPh sb="2" eb="3">
      <t>タ</t>
    </rPh>
    <rPh sb="5" eb="7">
      <t>サクモツ</t>
    </rPh>
    <phoneticPr fontId="5"/>
  </si>
  <si>
    <t>花き・
花木</t>
    <rPh sb="0" eb="1">
      <t>ハナ</t>
    </rPh>
    <rPh sb="4" eb="5">
      <t>ハナ</t>
    </rPh>
    <rPh sb="5" eb="6">
      <t>キ</t>
    </rPh>
    <phoneticPr fontId="5"/>
  </si>
  <si>
    <t>野菜・
果樹類</t>
    <rPh sb="0" eb="2">
      <t>ヤサイ</t>
    </rPh>
    <rPh sb="4" eb="6">
      <t>カジュ</t>
    </rPh>
    <rPh sb="6" eb="7">
      <t>ルイ</t>
    </rPh>
    <phoneticPr fontId="5"/>
  </si>
  <si>
    <t>工芸
農作物</t>
    <rPh sb="0" eb="2">
      <t>コウゲイ</t>
    </rPh>
    <rPh sb="3" eb="6">
      <t>ノウサクモツ</t>
    </rPh>
    <phoneticPr fontId="5"/>
  </si>
  <si>
    <t>雑穀・
いも類・
豆類</t>
    <rPh sb="0" eb="2">
      <t>ザッコク</t>
    </rPh>
    <rPh sb="6" eb="7">
      <t>ルイ</t>
    </rPh>
    <rPh sb="9" eb="10">
      <t>マメ</t>
    </rPh>
    <rPh sb="10" eb="11">
      <t>ルイ</t>
    </rPh>
    <phoneticPr fontId="5"/>
  </si>
  <si>
    <t>麦類</t>
    <rPh sb="0" eb="2">
      <t>ムギルイ</t>
    </rPh>
    <phoneticPr fontId="5"/>
  </si>
  <si>
    <t>稲</t>
    <rPh sb="0" eb="1">
      <t>イネ</t>
    </rPh>
    <phoneticPr fontId="5"/>
  </si>
  <si>
    <t>種　類</t>
    <rPh sb="0" eb="1">
      <t>タネ</t>
    </rPh>
    <rPh sb="2" eb="3">
      <t>タグイ</t>
    </rPh>
    <phoneticPr fontId="5"/>
  </si>
  <si>
    <t>令和2年2月1日現在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5"/>
  </si>
  <si>
    <t>4 農業経営組織別販売農家数</t>
    <rPh sb="2" eb="4">
      <t>ノウギョウ</t>
    </rPh>
    <rPh sb="4" eb="6">
      <t>ケイエイ</t>
    </rPh>
    <rPh sb="6" eb="8">
      <t>ソシキ</t>
    </rPh>
    <rPh sb="8" eb="9">
      <t>ベツ</t>
    </rPh>
    <rPh sb="9" eb="11">
      <t>ハンバイ</t>
    </rPh>
    <rPh sb="11" eb="13">
      <t>ノウカ</t>
    </rPh>
    <rPh sb="13" eb="14">
      <t>カズ</t>
    </rPh>
    <phoneticPr fontId="5"/>
  </si>
  <si>
    <t>`</t>
    <phoneticPr fontId="5"/>
  </si>
  <si>
    <t>注1)農地法第4条及び第5条による届出及び許可、その他の転用面積。
注2)「その他の業務用地」「その他分類不能・不明」には農地一時転用を含む。</t>
    <rPh sb="0" eb="1">
      <t>チュウ</t>
    </rPh>
    <rPh sb="3" eb="5">
      <t>ノウチ</t>
    </rPh>
    <rPh sb="5" eb="6">
      <t>ホウ</t>
    </rPh>
    <rPh sb="6" eb="7">
      <t>ダイ</t>
    </rPh>
    <rPh sb="8" eb="9">
      <t>ジョウ</t>
    </rPh>
    <rPh sb="9" eb="10">
      <t>オヨ</t>
    </rPh>
    <rPh sb="11" eb="12">
      <t>ダイ</t>
    </rPh>
    <rPh sb="13" eb="14">
      <t>ジョウ</t>
    </rPh>
    <rPh sb="17" eb="18">
      <t>トド</t>
    </rPh>
    <rPh sb="18" eb="19">
      <t>デ</t>
    </rPh>
    <rPh sb="19" eb="20">
      <t>オヨ</t>
    </rPh>
    <rPh sb="21" eb="23">
      <t>キョカ</t>
    </rPh>
    <rPh sb="26" eb="27">
      <t>ホカ</t>
    </rPh>
    <rPh sb="28" eb="30">
      <t>テンヨウ</t>
    </rPh>
    <rPh sb="30" eb="32">
      <t>メンセキ</t>
    </rPh>
    <rPh sb="34" eb="35">
      <t>チュウ</t>
    </rPh>
    <rPh sb="40" eb="41">
      <t>ホカ</t>
    </rPh>
    <rPh sb="42" eb="44">
      <t>ギョウム</t>
    </rPh>
    <rPh sb="44" eb="46">
      <t>ヨウチ</t>
    </rPh>
    <rPh sb="50" eb="51">
      <t>ホカ</t>
    </rPh>
    <rPh sb="51" eb="53">
      <t>ブンルイ</t>
    </rPh>
    <rPh sb="53" eb="55">
      <t>フノウ</t>
    </rPh>
    <rPh sb="56" eb="58">
      <t>フメイ</t>
    </rPh>
    <rPh sb="61" eb="63">
      <t>ノウチ</t>
    </rPh>
    <rPh sb="63" eb="65">
      <t>イチジ</t>
    </rPh>
    <rPh sb="65" eb="67">
      <t>テンヨウ</t>
    </rPh>
    <rPh sb="68" eb="69">
      <t>フク</t>
    </rPh>
    <phoneticPr fontId="3"/>
  </si>
  <si>
    <t>資料：埼玉県統計年鑑 5-2</t>
    <rPh sb="0" eb="2">
      <t>シリョウ</t>
    </rPh>
    <rPh sb="3" eb="6">
      <t>サイタマケン</t>
    </rPh>
    <rPh sb="6" eb="10">
      <t>トウケイネンカン</t>
    </rPh>
    <phoneticPr fontId="5"/>
  </si>
  <si>
    <t>令　元</t>
    <rPh sb="0" eb="1">
      <t>レイ</t>
    </rPh>
    <rPh sb="2" eb="3">
      <t>モト</t>
    </rPh>
    <phoneticPr fontId="3"/>
  </si>
  <si>
    <t>平　11</t>
    <rPh sb="0" eb="1">
      <t>ヘイ</t>
    </rPh>
    <phoneticPr fontId="5"/>
  </si>
  <si>
    <t>ゴルフ場・その他のレジャー施設</t>
    <rPh sb="3" eb="4">
      <t>ジョウ</t>
    </rPh>
    <rPh sb="7" eb="8">
      <t>タ</t>
    </rPh>
    <rPh sb="13" eb="15">
      <t>シセツ</t>
    </rPh>
    <phoneticPr fontId="5"/>
  </si>
  <si>
    <t>流通業務
等施設</t>
    <rPh sb="0" eb="2">
      <t>リュウツウ</t>
    </rPh>
    <rPh sb="2" eb="4">
      <t>ギョウム</t>
    </rPh>
    <rPh sb="5" eb="6">
      <t>ナド</t>
    </rPh>
    <rPh sb="6" eb="8">
      <t>シセツ</t>
    </rPh>
    <phoneticPr fontId="5"/>
  </si>
  <si>
    <t>店舗等
施設</t>
    <rPh sb="0" eb="2">
      <t>テンポ</t>
    </rPh>
    <rPh sb="2" eb="3">
      <t>ナド</t>
    </rPh>
    <rPh sb="4" eb="6">
      <t>シセツ</t>
    </rPh>
    <phoneticPr fontId="5"/>
  </si>
  <si>
    <t>官公・
病院等
公的施設</t>
    <rPh sb="0" eb="1">
      <t>カン</t>
    </rPh>
    <rPh sb="1" eb="2">
      <t>コウ</t>
    </rPh>
    <rPh sb="4" eb="6">
      <t>ビョウイン</t>
    </rPh>
    <rPh sb="6" eb="7">
      <t>ナド</t>
    </rPh>
    <rPh sb="8" eb="10">
      <t>コウテキ</t>
    </rPh>
    <rPh sb="10" eb="12">
      <t>シセツ</t>
    </rPh>
    <phoneticPr fontId="5"/>
  </si>
  <si>
    <t>道水路　　
鉄道用地</t>
    <rPh sb="0" eb="1">
      <t>ドウ</t>
    </rPh>
    <rPh sb="1" eb="3">
      <t>スイロ</t>
    </rPh>
    <rPh sb="6" eb="8">
      <t>テツドウ</t>
    </rPh>
    <rPh sb="8" eb="10">
      <t>ヨウチ</t>
    </rPh>
    <phoneticPr fontId="5"/>
  </si>
  <si>
    <t>公園・
運動場用地</t>
    <rPh sb="0" eb="2">
      <t>コウエン</t>
    </rPh>
    <rPh sb="4" eb="6">
      <t>ウンドウ</t>
    </rPh>
    <rPh sb="6" eb="7">
      <t>ジョウ</t>
    </rPh>
    <rPh sb="7" eb="9">
      <t>ヨウチ</t>
    </rPh>
    <phoneticPr fontId="5"/>
  </si>
  <si>
    <t>学校
用地</t>
    <rPh sb="0" eb="2">
      <t>ガッコウ</t>
    </rPh>
    <rPh sb="3" eb="5">
      <t>ヨウチ</t>
    </rPh>
    <phoneticPr fontId="5"/>
  </si>
  <si>
    <t>集団住宅
その他</t>
    <rPh sb="0" eb="2">
      <t>シュウダン</t>
    </rPh>
    <rPh sb="2" eb="4">
      <t>ジュウタク</t>
    </rPh>
    <rPh sb="7" eb="8">
      <t>ホカ</t>
    </rPh>
    <phoneticPr fontId="5"/>
  </si>
  <si>
    <t>一般個人
住宅</t>
    <rPh sb="0" eb="2">
      <t>イッパン</t>
    </rPh>
    <rPh sb="2" eb="4">
      <t>コジン</t>
    </rPh>
    <rPh sb="5" eb="7">
      <t>ジュウタク</t>
    </rPh>
    <phoneticPr fontId="5"/>
  </si>
  <si>
    <t>農家住宅</t>
    <rPh sb="0" eb="2">
      <t>ノウカ</t>
    </rPh>
    <rPh sb="2" eb="4">
      <t>ジュウタク</t>
    </rPh>
    <phoneticPr fontId="5"/>
  </si>
  <si>
    <t>その他
不明</t>
    <rPh sb="2" eb="3">
      <t>タ</t>
    </rPh>
    <rPh sb="4" eb="6">
      <t>フメイ</t>
    </rPh>
    <phoneticPr fontId="5"/>
  </si>
  <si>
    <t>植　林</t>
    <rPh sb="0" eb="1">
      <t>ショク</t>
    </rPh>
    <rPh sb="2" eb="3">
      <t>ハヤシ</t>
    </rPh>
    <phoneticPr fontId="5"/>
  </si>
  <si>
    <t>その他の
業務用地</t>
    <rPh sb="2" eb="3">
      <t>タ</t>
    </rPh>
    <rPh sb="5" eb="7">
      <t>ギョウム</t>
    </rPh>
    <rPh sb="7" eb="9">
      <t>ヨウチ</t>
    </rPh>
    <rPh sb="8" eb="9">
      <t>セヨウ</t>
    </rPh>
    <phoneticPr fontId="5"/>
  </si>
  <si>
    <t xml:space="preserve"> 商業サービス等用地</t>
    <rPh sb="1" eb="3">
      <t>ショウギョウ</t>
    </rPh>
    <rPh sb="7" eb="8">
      <t>ナド</t>
    </rPh>
    <rPh sb="8" eb="9">
      <t>ヨウ</t>
    </rPh>
    <rPh sb="9" eb="10">
      <t>チ</t>
    </rPh>
    <phoneticPr fontId="5"/>
  </si>
  <si>
    <t>工鉱業
（工場）
用地</t>
    <rPh sb="0" eb="1">
      <t>コウ</t>
    </rPh>
    <rPh sb="1" eb="3">
      <t>コウギョウ</t>
    </rPh>
    <rPh sb="5" eb="7">
      <t>コウジョウ</t>
    </rPh>
    <rPh sb="9" eb="11">
      <t>ヨウチ</t>
    </rPh>
    <phoneticPr fontId="5"/>
  </si>
  <si>
    <t xml:space="preserve"> 公的施設用地</t>
    <rPh sb="1" eb="3">
      <t>コウテキ</t>
    </rPh>
    <rPh sb="3" eb="5">
      <t>シセツ</t>
    </rPh>
    <rPh sb="5" eb="7">
      <t>ヨウチ</t>
    </rPh>
    <phoneticPr fontId="5"/>
  </si>
  <si>
    <t xml:space="preserve"> 住宅用地</t>
    <rPh sb="1" eb="3">
      <t>ジュウタク</t>
    </rPh>
    <rPh sb="3" eb="5">
      <t>ヨウチ</t>
    </rPh>
    <phoneticPr fontId="5"/>
  </si>
  <si>
    <t>転用面積
総数</t>
    <rPh sb="0" eb="2">
      <t>テンヨウ</t>
    </rPh>
    <rPh sb="2" eb="4">
      <t>メンセキ</t>
    </rPh>
    <rPh sb="5" eb="7">
      <t>ソウスウ</t>
    </rPh>
    <phoneticPr fontId="5"/>
  </si>
  <si>
    <t>年　　次</t>
    <rPh sb="0" eb="1">
      <t>トシ</t>
    </rPh>
    <rPh sb="3" eb="4">
      <t>ツギ</t>
    </rPh>
    <phoneticPr fontId="5"/>
  </si>
  <si>
    <t xml:space="preserve">単位 ： a  </t>
    <rPh sb="0" eb="2">
      <t>タンイ</t>
    </rPh>
    <phoneticPr fontId="5"/>
  </si>
  <si>
    <t>5 用途別農地転用状況の推移</t>
    <rPh sb="2" eb="4">
      <t>ヨウト</t>
    </rPh>
    <rPh sb="4" eb="5">
      <t>ベツ</t>
    </rPh>
    <rPh sb="5" eb="7">
      <t>ノウチ</t>
    </rPh>
    <rPh sb="7" eb="9">
      <t>テンヨウ</t>
    </rPh>
    <rPh sb="9" eb="11">
      <t>ジョウキョウ</t>
    </rPh>
    <rPh sb="12" eb="14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</si>
</sst>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#,##0.0;&quot;△ &quot;#,##0.0"/>
    <numFmt numFmtId="177" formatCode="#,##0.0_);[Red]\(#,##0.0\)"/>
    <numFmt numFmtId="178" formatCode="#,##0.0_ ;[Red]\-#,##0.0\ "/>
    <numFmt numFmtId="179" formatCode="#,##0.0;[Red]\-#,##0.0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2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b/>
      <sz val="10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66">
    <xf numFmtId="0" fontId="0" fillId="0" borderId="0" xfId="0">
      <alignment vertical="center"/>
    </xf>
    <xf numFmtId="0" fontId="2" fillId="0" borderId="0" xfId="1" applyFont="1" applyBorder="1" applyAlignment="1"/>
    <xf numFmtId="0" fontId="2" fillId="0" borderId="0" xfId="1" applyFont="1" applyBorder="1" applyAlignment="1">
      <alignment horizontal="right"/>
    </xf>
    <xf numFmtId="0" fontId="2" fillId="0" borderId="0" xfId="1" applyFont="1" applyFill="1" applyBorder="1" applyAlignment="1"/>
    <xf numFmtId="0" fontId="4" fillId="0" borderId="0" xfId="1" applyFont="1" applyBorder="1" applyAlignment="1"/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38" fontId="4" fillId="0" borderId="0" xfId="2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38" fontId="4" fillId="0" borderId="0" xfId="2" applyNumberFormat="1" applyFont="1" applyBorder="1" applyAlignment="1">
      <alignment horizontal="right" vertical="center"/>
    </xf>
    <xf numFmtId="0" fontId="4" fillId="0" borderId="7" xfId="1" applyFont="1" applyFill="1" applyBorder="1" applyAlignment="1">
      <alignment horizontal="distributed" vertical="distributed"/>
    </xf>
    <xf numFmtId="0" fontId="4" fillId="0" borderId="7" xfId="1" applyFont="1" applyBorder="1" applyAlignment="1">
      <alignment horizontal="center" vertical="distributed"/>
    </xf>
    <xf numFmtId="0" fontId="4" fillId="0" borderId="1" xfId="1" applyFont="1" applyBorder="1" applyAlignment="1"/>
    <xf numFmtId="0" fontId="4" fillId="0" borderId="1" xfId="1" applyFont="1" applyBorder="1" applyAlignment="1">
      <alignment horizontal="center"/>
    </xf>
    <xf numFmtId="0" fontId="6" fillId="0" borderId="0" xfId="1" applyFont="1" applyBorder="1" applyAlignment="1"/>
    <xf numFmtId="0" fontId="6" fillId="0" borderId="0" xfId="1" applyFont="1" applyBorder="1" applyAlignment="1">
      <alignment horizontal="left" vertical="center" indent="1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horizontal="left" vertical="center"/>
    </xf>
    <xf numFmtId="38" fontId="7" fillId="0" borderId="0" xfId="2" applyNumberFormat="1" applyFont="1" applyBorder="1" applyAlignment="1">
      <alignment horizontal="right" vertical="center"/>
    </xf>
    <xf numFmtId="38" fontId="7" fillId="0" borderId="0" xfId="2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38" fontId="7" fillId="0" borderId="5" xfId="2" applyNumberFormat="1" applyFont="1" applyBorder="1" applyAlignment="1">
      <alignment horizontal="right" vertical="center"/>
    </xf>
    <xf numFmtId="38" fontId="7" fillId="0" borderId="4" xfId="2" applyNumberFormat="1" applyFont="1" applyBorder="1" applyAlignment="1">
      <alignment horizontal="right" vertical="center"/>
    </xf>
    <xf numFmtId="38" fontId="7" fillId="0" borderId="4" xfId="2" applyNumberFormat="1" applyFont="1" applyFill="1" applyBorder="1" applyAlignment="1">
      <alignment horizontal="right" vertical="center"/>
    </xf>
    <xf numFmtId="0" fontId="7" fillId="0" borderId="7" xfId="1" applyFont="1" applyBorder="1" applyAlignment="1">
      <alignment horizontal="distributed" vertical="distributed"/>
    </xf>
    <xf numFmtId="0" fontId="7" fillId="0" borderId="7" xfId="1" applyFont="1" applyFill="1" applyBorder="1" applyAlignment="1">
      <alignment horizontal="distributed" vertical="distributed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42" fontId="4" fillId="0" borderId="11" xfId="1" applyNumberFormat="1" applyFont="1" applyBorder="1" applyAlignment="1">
      <alignment horizontal="center" vertical="center"/>
    </xf>
    <xf numFmtId="42" fontId="4" fillId="0" borderId="8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distributed"/>
    </xf>
    <xf numFmtId="0" fontId="4" fillId="0" borderId="7" xfId="1" applyFont="1" applyBorder="1" applyAlignment="1">
      <alignment horizontal="center" vertical="distributed"/>
    </xf>
    <xf numFmtId="0" fontId="7" fillId="0" borderId="7" xfId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4" fillId="0" borderId="12" xfId="1" applyFont="1" applyBorder="1" applyAlignment="1">
      <alignment horizontal="left" vertical="center"/>
    </xf>
    <xf numFmtId="0" fontId="4" fillId="0" borderId="0" xfId="1" applyFont="1" applyBorder="1" applyAlignment="1">
      <alignment wrapText="1"/>
    </xf>
    <xf numFmtId="0" fontId="4" fillId="0" borderId="1" xfId="1" applyFont="1" applyFill="1" applyBorder="1" applyAlignment="1">
      <alignment horizontal="right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right" vertical="center"/>
    </xf>
    <xf numFmtId="0" fontId="7" fillId="0" borderId="15" xfId="1" applyFont="1" applyFill="1" applyBorder="1" applyAlignment="1">
      <alignment horizontal="right" vertical="center"/>
    </xf>
    <xf numFmtId="0" fontId="7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7" fillId="0" borderId="15" xfId="1" applyFont="1" applyFill="1" applyBorder="1" applyAlignment="1">
      <alignment horizontal="right" vertical="center" wrapText="1"/>
    </xf>
    <xf numFmtId="0" fontId="7" fillId="0" borderId="15" xfId="1" applyFont="1" applyBorder="1" applyAlignment="1">
      <alignment horizontal="right" vertical="center" wrapText="1"/>
    </xf>
    <xf numFmtId="0" fontId="7" fillId="0" borderId="15" xfId="1" applyFont="1" applyBorder="1" applyAlignment="1">
      <alignment horizontal="right" vertical="center"/>
    </xf>
    <xf numFmtId="0" fontId="7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4" fillId="0" borderId="18" xfId="1" applyFont="1" applyFill="1" applyBorder="1" applyAlignment="1">
      <alignment horizontal="right" vertical="center" wrapText="1"/>
    </xf>
    <xf numFmtId="0" fontId="4" fillId="0" borderId="18" xfId="1" applyFont="1" applyBorder="1" applyAlignment="1">
      <alignment horizontal="right" vertical="center" wrapText="1"/>
    </xf>
    <xf numFmtId="0" fontId="4" fillId="0" borderId="18" xfId="1" applyFont="1" applyBorder="1" applyAlignment="1">
      <alignment horizontal="right" vertical="center"/>
    </xf>
    <xf numFmtId="0" fontId="4" fillId="0" borderId="19" xfId="1" applyFont="1" applyBorder="1" applyAlignment="1">
      <alignment horizontal="right" vertic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wrapText="1"/>
    </xf>
    <xf numFmtId="0" fontId="4" fillId="0" borderId="18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right" vertical="center"/>
    </xf>
    <xf numFmtId="0" fontId="4" fillId="0" borderId="10" xfId="1" applyFont="1" applyBorder="1" applyAlignment="1">
      <alignment horizontal="distributed" vertical="center" indent="1"/>
    </xf>
    <xf numFmtId="0" fontId="4" fillId="0" borderId="14" xfId="1" applyFont="1" applyBorder="1" applyAlignment="1">
      <alignment horizontal="distributed" vertical="center" indent="1"/>
    </xf>
    <xf numFmtId="0" fontId="7" fillId="0" borderId="16" xfId="1" applyFont="1" applyBorder="1" applyAlignment="1">
      <alignment horizontal="distributed" vertical="center" inden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7" fillId="0" borderId="15" xfId="1" applyFont="1" applyBorder="1" applyAlignment="1"/>
    <xf numFmtId="38" fontId="4" fillId="0" borderId="0" xfId="2" applyFont="1" applyFill="1" applyBorder="1" applyAlignment="1">
      <alignment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4" xfId="2" applyFont="1" applyBorder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38" fontId="7" fillId="0" borderId="4" xfId="2" applyFont="1" applyBorder="1" applyAlignment="1">
      <alignment horizontal="right" vertical="center"/>
    </xf>
    <xf numFmtId="38" fontId="4" fillId="0" borderId="18" xfId="2" applyFont="1" applyFill="1" applyBorder="1" applyAlignment="1">
      <alignment vertical="center"/>
    </xf>
    <xf numFmtId="38" fontId="4" fillId="0" borderId="9" xfId="2" applyFont="1" applyFill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38" fontId="7" fillId="0" borderId="5" xfId="2" applyFont="1" applyBorder="1" applyAlignment="1">
      <alignment horizontal="right" vertical="center"/>
    </xf>
    <xf numFmtId="38" fontId="7" fillId="0" borderId="15" xfId="2" applyFont="1" applyFill="1" applyBorder="1" applyAlignment="1">
      <alignment vertical="center"/>
    </xf>
    <xf numFmtId="38" fontId="7" fillId="0" borderId="5" xfId="2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distributed"/>
    </xf>
    <xf numFmtId="0" fontId="4" fillId="0" borderId="10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distributed"/>
    </xf>
    <xf numFmtId="0" fontId="4" fillId="0" borderId="23" xfId="1" applyNumberFormat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38" fontId="4" fillId="0" borderId="25" xfId="2" applyFont="1" applyFill="1" applyBorder="1" applyAlignment="1">
      <alignment horizontal="right" vertical="center"/>
    </xf>
    <xf numFmtId="38" fontId="4" fillId="0" borderId="26" xfId="2" applyFont="1" applyBorder="1" applyAlignment="1">
      <alignment horizontal="right" vertical="center"/>
    </xf>
    <xf numFmtId="0" fontId="4" fillId="0" borderId="27" xfId="1" applyFont="1" applyBorder="1" applyAlignment="1">
      <alignment horizontal="center" vertical="center" shrinkToFi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 shrinkToFit="1"/>
    </xf>
    <xf numFmtId="0" fontId="4" fillId="0" borderId="2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right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 wrapText="1"/>
    </xf>
    <xf numFmtId="177" fontId="4" fillId="0" borderId="12" xfId="1" applyNumberFormat="1" applyFont="1" applyBorder="1" applyAlignment="1">
      <alignment horizontal="right" vertical="center"/>
    </xf>
    <xf numFmtId="177" fontId="4" fillId="0" borderId="12" xfId="2" applyNumberFormat="1" applyFont="1" applyFill="1" applyBorder="1" applyAlignment="1">
      <alignment vertical="center"/>
    </xf>
    <xf numFmtId="178" fontId="4" fillId="0" borderId="12" xfId="2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0" fontId="4" fillId="0" borderId="12" xfId="1" applyFont="1" applyBorder="1" applyAlignment="1">
      <alignment vertical="center"/>
    </xf>
    <xf numFmtId="177" fontId="4" fillId="0" borderId="1" xfId="1" applyNumberFormat="1" applyFont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179" fontId="4" fillId="0" borderId="1" xfId="2" applyNumberFormat="1" applyFont="1" applyFill="1" applyBorder="1" applyAlignment="1">
      <alignment horizontal="right" vertical="center"/>
    </xf>
    <xf numFmtId="178" fontId="4" fillId="0" borderId="1" xfId="2" applyNumberFormat="1" applyFont="1" applyFill="1" applyBorder="1" applyAlignment="1">
      <alignment horizontal="right" vertical="center"/>
    </xf>
    <xf numFmtId="177" fontId="7" fillId="0" borderId="29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9" fontId="4" fillId="0" borderId="0" xfId="2" applyNumberFormat="1" applyFont="1" applyFill="1" applyBorder="1" applyAlignment="1">
      <alignment horizontal="right" vertical="center"/>
    </xf>
    <xf numFmtId="178" fontId="4" fillId="0" borderId="0" xfId="2" applyNumberFormat="1" applyFont="1" applyFill="1" applyBorder="1" applyAlignment="1">
      <alignment horizontal="right" vertical="center"/>
    </xf>
    <xf numFmtId="177" fontId="7" fillId="0" borderId="4" xfId="1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178" fontId="4" fillId="0" borderId="0" xfId="2" applyNumberFormat="1" applyFont="1" applyFill="1" applyBorder="1" applyAlignment="1">
      <alignment vertical="center"/>
    </xf>
    <xf numFmtId="178" fontId="7" fillId="0" borderId="0" xfId="2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vertical="center"/>
    </xf>
    <xf numFmtId="178" fontId="7" fillId="0" borderId="4" xfId="2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178" fontId="4" fillId="0" borderId="15" xfId="2" applyNumberFormat="1" applyFont="1" applyFill="1" applyBorder="1" applyAlignment="1">
      <alignment vertical="center"/>
    </xf>
    <xf numFmtId="178" fontId="4" fillId="0" borderId="15" xfId="2" applyNumberFormat="1" applyFont="1" applyFill="1" applyBorder="1" applyAlignment="1">
      <alignment horizontal="right" vertical="center"/>
    </xf>
    <xf numFmtId="178" fontId="7" fillId="0" borderId="15" xfId="2" applyNumberFormat="1" applyFont="1" applyFill="1" applyBorder="1" applyAlignment="1">
      <alignment vertical="center"/>
    </xf>
    <xf numFmtId="178" fontId="7" fillId="0" borderId="5" xfId="2" applyNumberFormat="1" applyFont="1" applyFill="1" applyBorder="1" applyAlignment="1">
      <alignment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0" fontId="4" fillId="0" borderId="1" xfId="1" applyFont="1" applyFill="1" applyBorder="1" applyAlignment="1"/>
    <xf numFmtId="0" fontId="6" fillId="0" borderId="0" xfId="1" applyFont="1" applyBorder="1" applyAlignment="1">
      <alignment horizontal="left" inden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950/Desktop/&#32113;&#35336;&#12405;&#12376;&#12415;Excel/3-2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950/Desktop/&#32113;&#35336;&#12405;&#12376;&#12415;Excel/3-2-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950/Desktop/&#32113;&#35336;&#12405;&#12376;&#12415;Excel/3-2-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950/Desktop/&#32113;&#35336;&#12405;&#12376;&#12415;Excel/3-2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view="pageBreakPreview" zoomScale="130" zoomScaleNormal="100" zoomScaleSheetLayoutView="130" workbookViewId="0">
      <selection activeCell="P5" sqref="P5"/>
    </sheetView>
  </sheetViews>
  <sheetFormatPr defaultRowHeight="13.5"/>
  <cols>
    <col min="1" max="1" width="8.125" style="1" customWidth="1"/>
    <col min="2" max="5" width="6.75" style="1" customWidth="1"/>
    <col min="6" max="7" width="7.375" style="1" customWidth="1"/>
    <col min="8" max="11" width="6.75" style="1" customWidth="1"/>
    <col min="12" max="12" width="6.5" style="1" customWidth="1"/>
    <col min="13" max="13" width="6.75" style="1" customWidth="1"/>
    <col min="14" max="14" width="6" style="1" customWidth="1"/>
    <col min="15" max="16384" width="9" style="1"/>
  </cols>
  <sheetData>
    <row r="1" spans="1:13" s="21" customFormat="1" ht="13.5" customHeight="1">
      <c r="A1" s="22" t="s">
        <v>21</v>
      </c>
    </row>
    <row r="2" spans="1:13" ht="17.25">
      <c r="A2" s="20" t="s">
        <v>20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s="4" customFormat="1" ht="12.75" thickBot="1">
      <c r="A3" s="17"/>
      <c r="B3" s="17"/>
      <c r="C3" s="17"/>
      <c r="D3" s="17"/>
      <c r="E3" s="17"/>
      <c r="F3" s="18"/>
      <c r="G3" s="18"/>
      <c r="H3" s="17"/>
      <c r="I3" s="17"/>
      <c r="J3" s="17"/>
      <c r="K3" s="17"/>
      <c r="L3" s="17"/>
      <c r="M3" s="8" t="s">
        <v>19</v>
      </c>
    </row>
    <row r="4" spans="1:13" s="4" customFormat="1" ht="18.75" customHeight="1">
      <c r="A4" s="33" t="s">
        <v>24</v>
      </c>
      <c r="B4" s="35" t="s">
        <v>18</v>
      </c>
      <c r="C4" s="35"/>
      <c r="D4" s="35"/>
      <c r="E4" s="35"/>
      <c r="F4" s="35" t="s">
        <v>17</v>
      </c>
      <c r="G4" s="35"/>
      <c r="H4" s="35"/>
      <c r="I4" s="35"/>
      <c r="J4" s="35" t="s">
        <v>16</v>
      </c>
      <c r="K4" s="35"/>
      <c r="L4" s="35"/>
      <c r="M4" s="36"/>
    </row>
    <row r="5" spans="1:13" s="4" customFormat="1" ht="18.75" customHeight="1">
      <c r="A5" s="34"/>
      <c r="B5" s="37" t="s">
        <v>13</v>
      </c>
      <c r="C5" s="38" t="s">
        <v>15</v>
      </c>
      <c r="D5" s="38" t="s">
        <v>14</v>
      </c>
      <c r="E5" s="38"/>
      <c r="F5" s="37" t="s">
        <v>13</v>
      </c>
      <c r="G5" s="37"/>
      <c r="H5" s="38" t="s">
        <v>12</v>
      </c>
      <c r="I5" s="38"/>
      <c r="J5" s="39" t="s">
        <v>11</v>
      </c>
      <c r="K5" s="40" t="s">
        <v>10</v>
      </c>
      <c r="L5" s="40" t="s">
        <v>9</v>
      </c>
      <c r="M5" s="32" t="s">
        <v>8</v>
      </c>
    </row>
    <row r="6" spans="1:13" s="4" customFormat="1" ht="18.75" customHeight="1">
      <c r="A6" s="34"/>
      <c r="B6" s="37"/>
      <c r="C6" s="38"/>
      <c r="D6" s="16" t="s">
        <v>7</v>
      </c>
      <c r="E6" s="16" t="s">
        <v>6</v>
      </c>
      <c r="F6" s="29" t="s">
        <v>5</v>
      </c>
      <c r="G6" s="30" t="s">
        <v>4</v>
      </c>
      <c r="H6" s="15" t="s">
        <v>5</v>
      </c>
      <c r="I6" s="15" t="s">
        <v>4</v>
      </c>
      <c r="J6" s="39"/>
      <c r="K6" s="40"/>
      <c r="L6" s="40"/>
      <c r="M6" s="32"/>
    </row>
    <row r="7" spans="1:13" s="4" customFormat="1" ht="22.5" customHeight="1">
      <c r="A7" s="13" t="s">
        <v>3</v>
      </c>
      <c r="B7" s="26">
        <v>1288</v>
      </c>
      <c r="C7" s="14">
        <v>467</v>
      </c>
      <c r="D7" s="14">
        <v>412</v>
      </c>
      <c r="E7" s="14">
        <v>409</v>
      </c>
      <c r="F7" s="23">
        <v>3952</v>
      </c>
      <c r="G7" s="24">
        <v>4072</v>
      </c>
      <c r="H7" s="10">
        <v>1061</v>
      </c>
      <c r="I7" s="10">
        <v>1486</v>
      </c>
      <c r="J7" s="23">
        <v>1357</v>
      </c>
      <c r="K7" s="10">
        <v>681</v>
      </c>
      <c r="L7" s="10">
        <v>9</v>
      </c>
      <c r="M7" s="10">
        <v>667</v>
      </c>
    </row>
    <row r="8" spans="1:13" s="4" customFormat="1" ht="22.5" customHeight="1">
      <c r="A8" s="13">
        <v>40</v>
      </c>
      <c r="B8" s="27">
        <v>1236</v>
      </c>
      <c r="C8" s="14">
        <v>328</v>
      </c>
      <c r="D8" s="14">
        <v>497</v>
      </c>
      <c r="E8" s="14">
        <v>411</v>
      </c>
      <c r="F8" s="23">
        <v>3670</v>
      </c>
      <c r="G8" s="24">
        <v>3772</v>
      </c>
      <c r="H8" s="10">
        <v>1253</v>
      </c>
      <c r="I8" s="10">
        <v>1576</v>
      </c>
      <c r="J8" s="23">
        <v>1271</v>
      </c>
      <c r="K8" s="10">
        <v>686</v>
      </c>
      <c r="L8" s="10">
        <v>18</v>
      </c>
      <c r="M8" s="10">
        <v>565</v>
      </c>
    </row>
    <row r="9" spans="1:13" s="4" customFormat="1" ht="22.5" customHeight="1">
      <c r="A9" s="13">
        <v>45</v>
      </c>
      <c r="B9" s="27">
        <v>1161</v>
      </c>
      <c r="C9" s="14">
        <v>235</v>
      </c>
      <c r="D9" s="10">
        <v>433</v>
      </c>
      <c r="E9" s="10">
        <v>493</v>
      </c>
      <c r="F9" s="24">
        <v>3289</v>
      </c>
      <c r="G9" s="24">
        <v>3392</v>
      </c>
      <c r="H9" s="10">
        <v>1051</v>
      </c>
      <c r="I9" s="10">
        <v>1468</v>
      </c>
      <c r="J9" s="24">
        <v>1178</v>
      </c>
      <c r="K9" s="10">
        <v>709</v>
      </c>
      <c r="L9" s="10">
        <v>15</v>
      </c>
      <c r="M9" s="10">
        <v>454</v>
      </c>
    </row>
    <row r="10" spans="1:13" s="4" customFormat="1" ht="22.5" customHeight="1">
      <c r="A10" s="13">
        <v>50</v>
      </c>
      <c r="B10" s="27">
        <v>1062</v>
      </c>
      <c r="C10" s="14">
        <v>201</v>
      </c>
      <c r="D10" s="10">
        <v>314</v>
      </c>
      <c r="E10" s="10">
        <v>547</v>
      </c>
      <c r="F10" s="24">
        <v>2886</v>
      </c>
      <c r="G10" s="24">
        <v>2884</v>
      </c>
      <c r="H10" s="10">
        <v>870</v>
      </c>
      <c r="I10" s="10">
        <v>1190</v>
      </c>
      <c r="J10" s="24">
        <v>1013</v>
      </c>
      <c r="K10" s="10">
        <v>607</v>
      </c>
      <c r="L10" s="10">
        <v>21</v>
      </c>
      <c r="M10" s="10">
        <v>385</v>
      </c>
    </row>
    <row r="11" spans="1:13" s="4" customFormat="1" ht="22.5" customHeight="1">
      <c r="A11" s="13">
        <v>55</v>
      </c>
      <c r="B11" s="28">
        <v>1008</v>
      </c>
      <c r="C11" s="10">
        <v>181</v>
      </c>
      <c r="D11" s="10">
        <v>287</v>
      </c>
      <c r="E11" s="10">
        <v>540</v>
      </c>
      <c r="F11" s="24">
        <v>2616</v>
      </c>
      <c r="G11" s="24">
        <v>2634</v>
      </c>
      <c r="H11" s="10">
        <v>825</v>
      </c>
      <c r="I11" s="10">
        <v>1151</v>
      </c>
      <c r="J11" s="24">
        <v>914</v>
      </c>
      <c r="K11" s="10">
        <v>578</v>
      </c>
      <c r="L11" s="10">
        <v>18</v>
      </c>
      <c r="M11" s="10">
        <v>317</v>
      </c>
    </row>
    <row r="12" spans="1:13" s="4" customFormat="1" ht="22.5" customHeight="1">
      <c r="A12" s="12">
        <v>60</v>
      </c>
      <c r="B12" s="28">
        <v>976</v>
      </c>
      <c r="C12" s="10">
        <v>129</v>
      </c>
      <c r="D12" s="10">
        <v>197</v>
      </c>
      <c r="E12" s="10">
        <v>650</v>
      </c>
      <c r="F12" s="24">
        <v>2500</v>
      </c>
      <c r="G12" s="24">
        <v>2495</v>
      </c>
      <c r="H12" s="10">
        <v>720</v>
      </c>
      <c r="I12" s="10">
        <v>1026</v>
      </c>
      <c r="J12" s="24">
        <v>832</v>
      </c>
      <c r="K12" s="10">
        <v>518</v>
      </c>
      <c r="L12" s="10">
        <v>19</v>
      </c>
      <c r="M12" s="10">
        <v>294</v>
      </c>
    </row>
    <row r="13" spans="1:13" s="4" customFormat="1" ht="22.5" customHeight="1">
      <c r="A13" s="13" t="s">
        <v>2</v>
      </c>
      <c r="B13" s="28">
        <v>920</v>
      </c>
      <c r="C13" s="10">
        <v>119</v>
      </c>
      <c r="D13" s="10">
        <v>131</v>
      </c>
      <c r="E13" s="10">
        <v>670</v>
      </c>
      <c r="F13" s="24">
        <v>2303</v>
      </c>
      <c r="G13" s="24">
        <v>2306</v>
      </c>
      <c r="H13" s="10">
        <v>613</v>
      </c>
      <c r="I13" s="10">
        <v>934</v>
      </c>
      <c r="J13" s="24">
        <v>775</v>
      </c>
      <c r="K13" s="10">
        <v>497</v>
      </c>
      <c r="L13" s="10">
        <v>13</v>
      </c>
      <c r="M13" s="10">
        <v>265</v>
      </c>
    </row>
    <row r="14" spans="1:13" s="4" customFormat="1" ht="22.5" customHeight="1">
      <c r="A14" s="12">
        <v>7</v>
      </c>
      <c r="B14" s="28">
        <v>888</v>
      </c>
      <c r="C14" s="10">
        <v>96</v>
      </c>
      <c r="D14" s="10">
        <v>148</v>
      </c>
      <c r="E14" s="10">
        <v>644</v>
      </c>
      <c r="F14" s="24">
        <v>2149</v>
      </c>
      <c r="G14" s="24">
        <v>2136</v>
      </c>
      <c r="H14" s="10">
        <v>598</v>
      </c>
      <c r="I14" s="10">
        <v>865</v>
      </c>
      <c r="J14" s="24">
        <v>710</v>
      </c>
      <c r="K14" s="10">
        <v>460</v>
      </c>
      <c r="L14" s="10">
        <v>15</v>
      </c>
      <c r="M14" s="10">
        <v>235</v>
      </c>
    </row>
    <row r="15" spans="1:13" s="4" customFormat="1" ht="22.5" customHeight="1">
      <c r="A15" s="12">
        <v>12</v>
      </c>
      <c r="B15" s="28">
        <v>807</v>
      </c>
      <c r="C15" s="10">
        <v>92</v>
      </c>
      <c r="D15" s="10">
        <v>72</v>
      </c>
      <c r="E15" s="10">
        <v>643</v>
      </c>
      <c r="F15" s="24">
        <v>1922</v>
      </c>
      <c r="G15" s="24">
        <v>1910</v>
      </c>
      <c r="H15" s="10">
        <v>532</v>
      </c>
      <c r="I15" s="10">
        <v>737</v>
      </c>
      <c r="J15" s="24">
        <v>618</v>
      </c>
      <c r="K15" s="10">
        <v>412</v>
      </c>
      <c r="L15" s="10">
        <v>12</v>
      </c>
      <c r="M15" s="10">
        <v>194</v>
      </c>
    </row>
    <row r="16" spans="1:13" s="4" customFormat="1" ht="22.5" customHeight="1">
      <c r="A16" s="11">
        <v>17</v>
      </c>
      <c r="B16" s="28">
        <v>601</v>
      </c>
      <c r="C16" s="10">
        <v>90</v>
      </c>
      <c r="D16" s="10">
        <v>33</v>
      </c>
      <c r="E16" s="10">
        <v>478</v>
      </c>
      <c r="F16" s="24">
        <v>1210</v>
      </c>
      <c r="G16" s="24">
        <v>1223</v>
      </c>
      <c r="H16" s="10">
        <v>407</v>
      </c>
      <c r="I16" s="10">
        <v>584</v>
      </c>
      <c r="J16" s="24">
        <v>565</v>
      </c>
      <c r="K16" s="10">
        <v>386</v>
      </c>
      <c r="L16" s="10">
        <v>9</v>
      </c>
      <c r="M16" s="10">
        <v>170</v>
      </c>
    </row>
    <row r="17" spans="1:13" s="4" customFormat="1" ht="22.5" customHeight="1">
      <c r="A17" s="11">
        <v>22</v>
      </c>
      <c r="B17" s="24">
        <v>553</v>
      </c>
      <c r="C17" s="10">
        <v>111</v>
      </c>
      <c r="D17" s="10">
        <v>46</v>
      </c>
      <c r="E17" s="10">
        <v>396</v>
      </c>
      <c r="F17" s="24">
        <v>853</v>
      </c>
      <c r="G17" s="24">
        <v>767</v>
      </c>
      <c r="H17" s="10">
        <v>423</v>
      </c>
      <c r="I17" s="10">
        <v>464</v>
      </c>
      <c r="J17" s="24">
        <v>543</v>
      </c>
      <c r="K17" s="10">
        <v>378</v>
      </c>
      <c r="L17" s="10">
        <v>7</v>
      </c>
      <c r="M17" s="10">
        <v>158</v>
      </c>
    </row>
    <row r="18" spans="1:13" s="4" customFormat="1" ht="22.5" customHeight="1">
      <c r="A18" s="11">
        <v>27</v>
      </c>
      <c r="B18" s="24">
        <v>508</v>
      </c>
      <c r="C18" s="10">
        <v>160</v>
      </c>
      <c r="D18" s="10">
        <v>22</v>
      </c>
      <c r="E18" s="10">
        <v>326</v>
      </c>
      <c r="F18" s="24">
        <v>742</v>
      </c>
      <c r="G18" s="24">
        <v>637</v>
      </c>
      <c r="H18" s="10">
        <v>428</v>
      </c>
      <c r="I18" s="10">
        <v>451</v>
      </c>
      <c r="J18" s="24">
        <v>510</v>
      </c>
      <c r="K18" s="10">
        <v>354</v>
      </c>
      <c r="L18" s="10">
        <v>6</v>
      </c>
      <c r="M18" s="10">
        <v>151</v>
      </c>
    </row>
    <row r="19" spans="1:13" s="4" customFormat="1" ht="22.5" customHeight="1" thickBot="1">
      <c r="A19" s="9" t="s">
        <v>1</v>
      </c>
      <c r="B19" s="25">
        <v>458</v>
      </c>
      <c r="C19" s="8" t="s">
        <v>0</v>
      </c>
      <c r="D19" s="8" t="s">
        <v>0</v>
      </c>
      <c r="E19" s="8" t="s">
        <v>0</v>
      </c>
      <c r="F19" s="25" t="s">
        <v>0</v>
      </c>
      <c r="G19" s="25" t="s">
        <v>0</v>
      </c>
      <c r="H19" s="8" t="s">
        <v>0</v>
      </c>
      <c r="I19" s="8" t="s">
        <v>0</v>
      </c>
      <c r="J19" s="25">
        <v>463</v>
      </c>
      <c r="K19" s="8">
        <v>334</v>
      </c>
      <c r="L19" s="8">
        <v>5</v>
      </c>
      <c r="M19" s="8">
        <v>151</v>
      </c>
    </row>
    <row r="20" spans="1:13" s="4" customFormat="1" ht="15.75" customHeight="1">
      <c r="A20" s="7" t="s">
        <v>23</v>
      </c>
      <c r="M20" s="6"/>
    </row>
    <row r="21" spans="1:13" s="4" customFormat="1" ht="15.75" customHeight="1">
      <c r="A21" s="5" t="s">
        <v>22</v>
      </c>
    </row>
    <row r="22" spans="1:13">
      <c r="A22" s="3"/>
      <c r="I22" s="2"/>
      <c r="J22" s="2"/>
    </row>
  </sheetData>
  <mergeCells count="13">
    <mergeCell ref="M5:M6"/>
    <mergeCell ref="A4:A6"/>
    <mergeCell ref="B4:E4"/>
    <mergeCell ref="F4:I4"/>
    <mergeCell ref="J4:M4"/>
    <mergeCell ref="B5:B6"/>
    <mergeCell ref="C5:C6"/>
    <mergeCell ref="D5:E5"/>
    <mergeCell ref="F5:G5"/>
    <mergeCell ref="H5:I5"/>
    <mergeCell ref="J5:J6"/>
    <mergeCell ref="K5:K6"/>
    <mergeCell ref="L5:L6"/>
  </mergeCells>
  <phoneticPr fontId="3"/>
  <pageMargins left="0.6692913385826772" right="0.6692913385826772" top="0.98425196850393704" bottom="0.59055118110236227" header="0.59055118110236227" footer="0.51181102362204722"/>
  <pageSetup paperSize="9" orientation="portrait" r:id="rId1"/>
  <headerFooter scaleWithDoc="0">
    <oddHeader>&amp;L&amp;"HGPｺﾞｼｯｸM,ﾒﾃﾞｨｳﾑ"3産業－2農業
&amp;14　1　農家数、農家人口及び経営耕地面積の推移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view="pageBreakPreview" zoomScaleNormal="100" zoomScaleSheetLayoutView="100" workbookViewId="0">
      <selection activeCell="O26" sqref="O26"/>
    </sheetView>
  </sheetViews>
  <sheetFormatPr defaultRowHeight="13.5"/>
  <cols>
    <col min="1" max="1" width="8.125" style="1" customWidth="1"/>
    <col min="2" max="2" width="10.625" style="1" customWidth="1"/>
    <col min="3" max="3" width="8.375" style="1" customWidth="1"/>
    <col min="4" max="10" width="9" style="1" customWidth="1"/>
    <col min="11" max="11" width="6.625" style="1" customWidth="1"/>
    <col min="12" max="12" width="5.625" style="1" customWidth="1"/>
    <col min="13" max="13" width="6" style="1" customWidth="1"/>
    <col min="14" max="16384" width="9" style="1"/>
  </cols>
  <sheetData>
    <row r="1" spans="1:11" s="21" customFormat="1" ht="13.5" customHeight="1">
      <c r="A1" s="22" t="s">
        <v>21</v>
      </c>
    </row>
    <row r="2" spans="1:11" ht="17.25">
      <c r="A2" s="20" t="s">
        <v>49</v>
      </c>
      <c r="B2" s="41"/>
      <c r="C2" s="19"/>
      <c r="D2" s="19"/>
      <c r="E2" s="19"/>
      <c r="F2" s="19"/>
      <c r="G2" s="19"/>
      <c r="H2" s="19"/>
      <c r="I2" s="19"/>
    </row>
    <row r="3" spans="1:11" s="4" customFormat="1" ht="12.75" thickBot="1">
      <c r="A3" s="17"/>
      <c r="B3" s="17"/>
      <c r="C3" s="17"/>
      <c r="D3" s="17"/>
      <c r="E3" s="17"/>
      <c r="F3" s="17"/>
      <c r="G3" s="17"/>
      <c r="H3" s="17"/>
      <c r="I3" s="17"/>
      <c r="J3" s="8" t="s">
        <v>19</v>
      </c>
    </row>
    <row r="4" spans="1:11" s="4" customFormat="1" ht="30.75" customHeight="1">
      <c r="A4" s="77" t="s">
        <v>24</v>
      </c>
      <c r="B4" s="77" t="s">
        <v>48</v>
      </c>
      <c r="C4" s="76" t="s">
        <v>47</v>
      </c>
      <c r="D4" s="75" t="s">
        <v>46</v>
      </c>
      <c r="E4" s="74" t="s">
        <v>45</v>
      </c>
      <c r="F4" s="74" t="s">
        <v>44</v>
      </c>
      <c r="G4" s="74" t="s">
        <v>43</v>
      </c>
      <c r="H4" s="74" t="s">
        <v>42</v>
      </c>
      <c r="I4" s="74" t="s">
        <v>41</v>
      </c>
      <c r="J4" s="73" t="s">
        <v>40</v>
      </c>
      <c r="K4" s="43"/>
    </row>
    <row r="5" spans="1:11" s="4" customFormat="1" ht="17.100000000000001" hidden="1" customHeight="1">
      <c r="A5" s="60" t="s">
        <v>39</v>
      </c>
      <c r="B5" s="72" t="s">
        <v>13</v>
      </c>
      <c r="C5" s="58">
        <f>SUM(D5:J5)</f>
        <v>1235</v>
      </c>
      <c r="D5" s="57">
        <f>SUM(D6:D8)</f>
        <v>130</v>
      </c>
      <c r="E5" s="56">
        <f>SUM(E6:E8)</f>
        <v>138</v>
      </c>
      <c r="F5" s="56">
        <f>SUM(F6:F8)</f>
        <v>372</v>
      </c>
      <c r="G5" s="56">
        <f>SUM(G6:G8)</f>
        <v>300</v>
      </c>
      <c r="H5" s="56">
        <f>SUM(H6:H8)</f>
        <v>218</v>
      </c>
      <c r="I5" s="56">
        <f>SUM(I6:I8)</f>
        <v>76</v>
      </c>
      <c r="J5" s="56">
        <f>SUM(J6:J8)</f>
        <v>1</v>
      </c>
      <c r="K5" s="43"/>
    </row>
    <row r="6" spans="1:11" s="4" customFormat="1" ht="17.100000000000001" hidden="1" customHeight="1">
      <c r="A6" s="55"/>
      <c r="B6" s="71" t="s">
        <v>29</v>
      </c>
      <c r="C6" s="13">
        <f>SUM(D6:J6)</f>
        <v>314</v>
      </c>
      <c r="D6" s="53">
        <v>43</v>
      </c>
      <c r="E6" s="52">
        <v>31</v>
      </c>
      <c r="F6" s="52">
        <f>46+48</f>
        <v>94</v>
      </c>
      <c r="G6" s="52">
        <v>78</v>
      </c>
      <c r="H6" s="52">
        <v>58</v>
      </c>
      <c r="I6" s="52">
        <v>10</v>
      </c>
      <c r="J6" s="52" t="s">
        <v>33</v>
      </c>
      <c r="K6" s="43"/>
    </row>
    <row r="7" spans="1:11" s="4" customFormat="1" ht="17.100000000000001" hidden="1" customHeight="1">
      <c r="A7" s="55"/>
      <c r="B7" s="71" t="s">
        <v>28</v>
      </c>
      <c r="C7" s="13">
        <f>SUM(D7:J7)</f>
        <v>436</v>
      </c>
      <c r="D7" s="53">
        <v>54</v>
      </c>
      <c r="E7" s="52">
        <v>55</v>
      </c>
      <c r="F7" s="52">
        <f>67+71</f>
        <v>138</v>
      </c>
      <c r="G7" s="52">
        <v>117</v>
      </c>
      <c r="H7" s="52">
        <v>54</v>
      </c>
      <c r="I7" s="52">
        <f>17+1</f>
        <v>18</v>
      </c>
      <c r="J7" s="52" t="s">
        <v>33</v>
      </c>
      <c r="K7" s="43"/>
    </row>
    <row r="8" spans="1:11" s="4" customFormat="1" ht="17.100000000000001" hidden="1" customHeight="1">
      <c r="A8" s="64"/>
      <c r="B8" s="70" t="s">
        <v>27</v>
      </c>
      <c r="C8" s="63">
        <f>SUM(D8:J8)</f>
        <v>485</v>
      </c>
      <c r="D8" s="62">
        <v>33</v>
      </c>
      <c r="E8" s="61">
        <v>52</v>
      </c>
      <c r="F8" s="61">
        <f>55+85</f>
        <v>140</v>
      </c>
      <c r="G8" s="61">
        <v>105</v>
      </c>
      <c r="H8" s="61">
        <v>106</v>
      </c>
      <c r="I8" s="61">
        <f>33+15</f>
        <v>48</v>
      </c>
      <c r="J8" s="61">
        <v>1</v>
      </c>
      <c r="K8" s="43"/>
    </row>
    <row r="9" spans="1:11" s="4" customFormat="1" ht="17.100000000000001" hidden="1" customHeight="1">
      <c r="A9" s="60" t="s">
        <v>38</v>
      </c>
      <c r="B9" s="72" t="s">
        <v>13</v>
      </c>
      <c r="C9" s="58">
        <f>SUM(D9:J9)</f>
        <v>1158</v>
      </c>
      <c r="D9" s="57">
        <f>SUM(D10:D12)</f>
        <v>130</v>
      </c>
      <c r="E9" s="56">
        <f>SUM(E10:E12)</f>
        <v>161</v>
      </c>
      <c r="F9" s="56">
        <f>SUM(F10:F12)</f>
        <v>320</v>
      </c>
      <c r="G9" s="56">
        <f>SUM(G10:G12)</f>
        <v>267</v>
      </c>
      <c r="H9" s="56">
        <f>SUM(H10:H12)</f>
        <v>196</v>
      </c>
      <c r="I9" s="56">
        <f>SUM(I10:I12)</f>
        <v>83</v>
      </c>
      <c r="J9" s="56">
        <f>SUM(J10:J12)</f>
        <v>1</v>
      </c>
      <c r="K9" s="43"/>
    </row>
    <row r="10" spans="1:11" s="4" customFormat="1" ht="17.100000000000001" hidden="1" customHeight="1">
      <c r="A10" s="55"/>
      <c r="B10" s="71" t="s">
        <v>29</v>
      </c>
      <c r="C10" s="13">
        <f>SUM(D10:J10)</f>
        <v>296</v>
      </c>
      <c r="D10" s="53">
        <v>42</v>
      </c>
      <c r="E10" s="52">
        <v>43</v>
      </c>
      <c r="F10" s="52">
        <f>31+42</f>
        <v>73</v>
      </c>
      <c r="G10" s="52">
        <v>73</v>
      </c>
      <c r="H10" s="52">
        <v>52</v>
      </c>
      <c r="I10" s="52">
        <f>12+1</f>
        <v>13</v>
      </c>
      <c r="J10" s="52" t="s">
        <v>33</v>
      </c>
      <c r="K10" s="43"/>
    </row>
    <row r="11" spans="1:11" s="4" customFormat="1" ht="17.100000000000001" hidden="1" customHeight="1">
      <c r="A11" s="55"/>
      <c r="B11" s="71" t="s">
        <v>28</v>
      </c>
      <c r="C11" s="13">
        <f>SUM(D11:J11)</f>
        <v>391</v>
      </c>
      <c r="D11" s="53">
        <v>48</v>
      </c>
      <c r="E11" s="52">
        <v>65</v>
      </c>
      <c r="F11" s="52">
        <f>64+54</f>
        <v>118</v>
      </c>
      <c r="G11" s="52">
        <v>91</v>
      </c>
      <c r="H11" s="52">
        <v>53</v>
      </c>
      <c r="I11" s="52">
        <f>15+1</f>
        <v>16</v>
      </c>
      <c r="J11" s="52" t="s">
        <v>33</v>
      </c>
      <c r="K11" s="43"/>
    </row>
    <row r="12" spans="1:11" s="4" customFormat="1" ht="17.100000000000001" hidden="1" customHeight="1">
      <c r="A12" s="64"/>
      <c r="B12" s="70" t="s">
        <v>27</v>
      </c>
      <c r="C12" s="63">
        <f>SUM(D12:J12)</f>
        <v>471</v>
      </c>
      <c r="D12" s="62">
        <v>40</v>
      </c>
      <c r="E12" s="61">
        <v>53</v>
      </c>
      <c r="F12" s="61">
        <f>55+74</f>
        <v>129</v>
      </c>
      <c r="G12" s="61">
        <v>103</v>
      </c>
      <c r="H12" s="61">
        <v>91</v>
      </c>
      <c r="I12" s="61">
        <f>34+20</f>
        <v>54</v>
      </c>
      <c r="J12" s="61">
        <v>1</v>
      </c>
      <c r="K12" s="43"/>
    </row>
    <row r="13" spans="1:11" s="4" customFormat="1" ht="17.100000000000001" customHeight="1">
      <c r="A13" s="60" t="s">
        <v>37</v>
      </c>
      <c r="B13" s="59" t="s">
        <v>30</v>
      </c>
      <c r="C13" s="58">
        <f>SUM(D13:J13)</f>
        <v>1062</v>
      </c>
      <c r="D13" s="57">
        <f>SUM(D14:D16)</f>
        <v>150</v>
      </c>
      <c r="E13" s="56">
        <f>SUM(E14:E16)</f>
        <v>129</v>
      </c>
      <c r="F13" s="56">
        <f>SUM(F14:F16)</f>
        <v>328</v>
      </c>
      <c r="G13" s="56">
        <f>SUM(G14:G16)</f>
        <v>249</v>
      </c>
      <c r="H13" s="56">
        <f>SUM(H14:H16)</f>
        <v>141</v>
      </c>
      <c r="I13" s="56">
        <f>SUM(I14:I16)</f>
        <v>62</v>
      </c>
      <c r="J13" s="56">
        <f>SUM(J14:J16)</f>
        <v>3</v>
      </c>
      <c r="K13" s="43"/>
    </row>
    <row r="14" spans="1:11" s="4" customFormat="1" ht="17.100000000000001" customHeight="1">
      <c r="A14" s="55"/>
      <c r="B14" s="54" t="s">
        <v>29</v>
      </c>
      <c r="C14" s="13">
        <f>SUM(D14:J14)</f>
        <v>273</v>
      </c>
      <c r="D14" s="53">
        <v>54</v>
      </c>
      <c r="E14" s="52">
        <v>27</v>
      </c>
      <c r="F14" s="52">
        <v>81</v>
      </c>
      <c r="G14" s="52">
        <v>71</v>
      </c>
      <c r="H14" s="52">
        <v>33</v>
      </c>
      <c r="I14" s="52">
        <v>7</v>
      </c>
      <c r="J14" s="52" t="s">
        <v>33</v>
      </c>
      <c r="K14" s="43"/>
    </row>
    <row r="15" spans="1:11" s="4" customFormat="1" ht="17.100000000000001" customHeight="1">
      <c r="A15" s="55"/>
      <c r="B15" s="54" t="s">
        <v>28</v>
      </c>
      <c r="C15" s="13">
        <f>SUM(D15:J15)</f>
        <v>337</v>
      </c>
      <c r="D15" s="53">
        <v>56</v>
      </c>
      <c r="E15" s="52">
        <v>51</v>
      </c>
      <c r="F15" s="52">
        <v>111</v>
      </c>
      <c r="G15" s="52">
        <v>74</v>
      </c>
      <c r="H15" s="52">
        <v>38</v>
      </c>
      <c r="I15" s="52">
        <v>6</v>
      </c>
      <c r="J15" s="52">
        <v>1</v>
      </c>
      <c r="K15" s="43"/>
    </row>
    <row r="16" spans="1:11" s="4" customFormat="1" ht="17.100000000000001" customHeight="1">
      <c r="A16" s="64"/>
      <c r="B16" s="31" t="s">
        <v>27</v>
      </c>
      <c r="C16" s="63">
        <f>SUM(D16:J16)</f>
        <v>452</v>
      </c>
      <c r="D16" s="62">
        <v>40</v>
      </c>
      <c r="E16" s="61">
        <v>51</v>
      </c>
      <c r="F16" s="61">
        <v>136</v>
      </c>
      <c r="G16" s="61">
        <v>104</v>
      </c>
      <c r="H16" s="61">
        <v>70</v>
      </c>
      <c r="I16" s="61">
        <v>49</v>
      </c>
      <c r="J16" s="61">
        <v>2</v>
      </c>
      <c r="K16" s="43"/>
    </row>
    <row r="17" spans="1:11" s="4" customFormat="1" ht="17.100000000000001" customHeight="1">
      <c r="A17" s="60">
        <v>55</v>
      </c>
      <c r="B17" s="59" t="s">
        <v>30</v>
      </c>
      <c r="C17" s="58">
        <f>SUM(D17:J17)</f>
        <v>1008</v>
      </c>
      <c r="D17" s="57">
        <f>SUM(D18:D20)</f>
        <v>155</v>
      </c>
      <c r="E17" s="56">
        <f>SUM(E18:E20)</f>
        <v>148</v>
      </c>
      <c r="F17" s="56">
        <f>SUM(F18:F20)</f>
        <v>314</v>
      </c>
      <c r="G17" s="56">
        <f>SUM(G18:G20)</f>
        <v>215</v>
      </c>
      <c r="H17" s="56">
        <f>SUM(H18:H20)</f>
        <v>118</v>
      </c>
      <c r="I17" s="56">
        <f>SUM(I18:I20)</f>
        <v>57</v>
      </c>
      <c r="J17" s="56">
        <f>SUM(J18:J20)</f>
        <v>1</v>
      </c>
      <c r="K17" s="43"/>
    </row>
    <row r="18" spans="1:11" s="4" customFormat="1" ht="17.100000000000001" customHeight="1">
      <c r="A18" s="55"/>
      <c r="B18" s="54" t="s">
        <v>29</v>
      </c>
      <c r="C18" s="13">
        <f>SUM(D18:J18)</f>
        <v>260</v>
      </c>
      <c r="D18" s="53">
        <f>1+53</f>
        <v>54</v>
      </c>
      <c r="E18" s="52">
        <v>47</v>
      </c>
      <c r="F18" s="52">
        <v>72</v>
      </c>
      <c r="G18" s="52">
        <v>55</v>
      </c>
      <c r="H18" s="52">
        <v>27</v>
      </c>
      <c r="I18" s="52">
        <v>5</v>
      </c>
      <c r="J18" s="52" t="s">
        <v>33</v>
      </c>
      <c r="K18" s="43"/>
    </row>
    <row r="19" spans="1:11" s="4" customFormat="1" ht="17.100000000000001" customHeight="1">
      <c r="A19" s="55"/>
      <c r="B19" s="54" t="s">
        <v>28</v>
      </c>
      <c r="C19" s="13">
        <f>SUM(D19:J19)</f>
        <v>311</v>
      </c>
      <c r="D19" s="53">
        <v>58</v>
      </c>
      <c r="E19" s="52">
        <v>50</v>
      </c>
      <c r="F19" s="52">
        <v>103</v>
      </c>
      <c r="G19" s="52">
        <v>63</v>
      </c>
      <c r="H19" s="52">
        <v>30</v>
      </c>
      <c r="I19" s="52">
        <f>6+1</f>
        <v>7</v>
      </c>
      <c r="J19" s="52" t="s">
        <v>33</v>
      </c>
      <c r="K19" s="43"/>
    </row>
    <row r="20" spans="1:11" s="4" customFormat="1" ht="17.100000000000001" customHeight="1">
      <c r="A20" s="64"/>
      <c r="B20" s="31" t="s">
        <v>27</v>
      </c>
      <c r="C20" s="63">
        <f>SUM(D20:J20)</f>
        <v>437</v>
      </c>
      <c r="D20" s="62">
        <v>43</v>
      </c>
      <c r="E20" s="61">
        <v>51</v>
      </c>
      <c r="F20" s="61">
        <v>139</v>
      </c>
      <c r="G20" s="61">
        <v>97</v>
      </c>
      <c r="H20" s="61">
        <v>61</v>
      </c>
      <c r="I20" s="61">
        <f>32+13</f>
        <v>45</v>
      </c>
      <c r="J20" s="61">
        <v>1</v>
      </c>
      <c r="K20" s="43"/>
    </row>
    <row r="21" spans="1:11" s="4" customFormat="1" ht="17.100000000000001" customHeight="1">
      <c r="A21" s="60">
        <v>60</v>
      </c>
      <c r="B21" s="59" t="s">
        <v>30</v>
      </c>
      <c r="C21" s="49">
        <f>SUM(D21:J21)</f>
        <v>976</v>
      </c>
      <c r="D21" s="57">
        <f>SUM(D22:D24)</f>
        <v>174</v>
      </c>
      <c r="E21" s="56">
        <f>SUM(E22:E24)</f>
        <v>164</v>
      </c>
      <c r="F21" s="56">
        <f>SUM(F22:F24)</f>
        <v>300</v>
      </c>
      <c r="G21" s="56">
        <f>SUM(G22:G24)</f>
        <v>182</v>
      </c>
      <c r="H21" s="56">
        <f>SUM(H22:H24)</f>
        <v>109</v>
      </c>
      <c r="I21" s="56">
        <f>SUM(I22:I24)</f>
        <v>44</v>
      </c>
      <c r="J21" s="56">
        <f>SUM(J22:J24)</f>
        <v>3</v>
      </c>
      <c r="K21" s="43"/>
    </row>
    <row r="22" spans="1:11" s="4" customFormat="1" ht="17.100000000000001" customHeight="1">
      <c r="A22" s="55"/>
      <c r="B22" s="54" t="s">
        <v>29</v>
      </c>
      <c r="C22" s="12">
        <f>SUM(D22:J22)</f>
        <v>251</v>
      </c>
      <c r="D22" s="53">
        <v>54</v>
      </c>
      <c r="E22" s="52">
        <v>53</v>
      </c>
      <c r="F22" s="52">
        <v>73</v>
      </c>
      <c r="G22" s="52">
        <v>41</v>
      </c>
      <c r="H22" s="52">
        <v>27</v>
      </c>
      <c r="I22" s="52">
        <v>3</v>
      </c>
      <c r="J22" s="52" t="s">
        <v>33</v>
      </c>
      <c r="K22" s="43"/>
    </row>
    <row r="23" spans="1:11" s="4" customFormat="1" ht="17.100000000000001" customHeight="1">
      <c r="A23" s="55"/>
      <c r="B23" s="54" t="s">
        <v>28</v>
      </c>
      <c r="C23" s="12">
        <f>SUM(D23:J23)</f>
        <v>303</v>
      </c>
      <c r="D23" s="53">
        <v>72</v>
      </c>
      <c r="E23" s="52">
        <v>56</v>
      </c>
      <c r="F23" s="52">
        <v>91</v>
      </c>
      <c r="G23" s="52">
        <v>51</v>
      </c>
      <c r="H23" s="52">
        <v>27</v>
      </c>
      <c r="I23" s="52">
        <v>5</v>
      </c>
      <c r="J23" s="52">
        <v>1</v>
      </c>
      <c r="K23" s="43"/>
    </row>
    <row r="24" spans="1:11" s="4" customFormat="1" ht="17.100000000000001" customHeight="1">
      <c r="A24" s="64"/>
      <c r="B24" s="31" t="s">
        <v>27</v>
      </c>
      <c r="C24" s="67">
        <f>SUM(D24:J24)</f>
        <v>422</v>
      </c>
      <c r="D24" s="62">
        <v>48</v>
      </c>
      <c r="E24" s="61">
        <v>55</v>
      </c>
      <c r="F24" s="61">
        <v>136</v>
      </c>
      <c r="G24" s="61">
        <v>90</v>
      </c>
      <c r="H24" s="61">
        <v>55</v>
      </c>
      <c r="I24" s="61">
        <f>26+10</f>
        <v>36</v>
      </c>
      <c r="J24" s="61">
        <v>2</v>
      </c>
      <c r="K24" s="43"/>
    </row>
    <row r="25" spans="1:11" s="4" customFormat="1" ht="17.100000000000001" customHeight="1">
      <c r="A25" s="60" t="s">
        <v>36</v>
      </c>
      <c r="B25" s="59" t="s">
        <v>30</v>
      </c>
      <c r="C25" s="58">
        <f>SUM(D25:J25)</f>
        <v>920</v>
      </c>
      <c r="D25" s="57">
        <f>SUM(D26:D28)</f>
        <v>153</v>
      </c>
      <c r="E25" s="56">
        <f>SUM(E26:E28)</f>
        <v>158</v>
      </c>
      <c r="F25" s="56">
        <f>SUM(F26:F28)</f>
        <v>294</v>
      </c>
      <c r="G25" s="56">
        <f>SUM(G26:G28)</f>
        <v>180</v>
      </c>
      <c r="H25" s="56">
        <f>SUM(H26:H28)</f>
        <v>90</v>
      </c>
      <c r="I25" s="56">
        <f>SUM(I26:I28)</f>
        <v>41</v>
      </c>
      <c r="J25" s="56">
        <f>SUM(J26:J28)</f>
        <v>4</v>
      </c>
      <c r="K25" s="43"/>
    </row>
    <row r="26" spans="1:11" s="4" customFormat="1" ht="17.100000000000001" customHeight="1">
      <c r="A26" s="55"/>
      <c r="B26" s="54" t="s">
        <v>29</v>
      </c>
      <c r="C26" s="13">
        <f>SUM(D26:J26)</f>
        <v>243</v>
      </c>
      <c r="D26" s="53">
        <f>1+61</f>
        <v>62</v>
      </c>
      <c r="E26" s="52">
        <v>43</v>
      </c>
      <c r="F26" s="52">
        <v>70</v>
      </c>
      <c r="G26" s="52">
        <v>43</v>
      </c>
      <c r="H26" s="52">
        <v>19</v>
      </c>
      <c r="I26" s="52">
        <v>6</v>
      </c>
      <c r="J26" s="52" t="s">
        <v>33</v>
      </c>
      <c r="K26" s="43"/>
    </row>
    <row r="27" spans="1:11" s="4" customFormat="1" ht="17.100000000000001" customHeight="1">
      <c r="A27" s="55"/>
      <c r="B27" s="54" t="s">
        <v>28</v>
      </c>
      <c r="C27" s="13">
        <f>SUM(D27:J27)</f>
        <v>270</v>
      </c>
      <c r="D27" s="53">
        <f>3+52</f>
        <v>55</v>
      </c>
      <c r="E27" s="52">
        <v>58</v>
      </c>
      <c r="F27" s="52">
        <v>82</v>
      </c>
      <c r="G27" s="52">
        <v>47</v>
      </c>
      <c r="H27" s="52">
        <v>22</v>
      </c>
      <c r="I27" s="52">
        <v>5</v>
      </c>
      <c r="J27" s="52">
        <v>1</v>
      </c>
      <c r="K27" s="43"/>
    </row>
    <row r="28" spans="1:11" s="4" customFormat="1" ht="17.100000000000001" customHeight="1">
      <c r="A28" s="64"/>
      <c r="B28" s="31" t="s">
        <v>27</v>
      </c>
      <c r="C28" s="63">
        <f>SUM(D28:J28)</f>
        <v>407</v>
      </c>
      <c r="D28" s="62">
        <v>36</v>
      </c>
      <c r="E28" s="61">
        <v>57</v>
      </c>
      <c r="F28" s="61">
        <v>142</v>
      </c>
      <c r="G28" s="61">
        <v>90</v>
      </c>
      <c r="H28" s="61">
        <v>49</v>
      </c>
      <c r="I28" s="61">
        <f>21+9</f>
        <v>30</v>
      </c>
      <c r="J28" s="61">
        <v>3</v>
      </c>
      <c r="K28" s="43"/>
    </row>
    <row r="29" spans="1:11" s="4" customFormat="1" ht="17.100000000000001" customHeight="1">
      <c r="A29" s="60">
        <v>7</v>
      </c>
      <c r="B29" s="59" t="s">
        <v>30</v>
      </c>
      <c r="C29" s="58">
        <f>SUM(D29:J29)</f>
        <v>715</v>
      </c>
      <c r="D29" s="57">
        <f>SUM(D30:D32)</f>
        <v>1</v>
      </c>
      <c r="E29" s="56">
        <f>SUM(E30:E32)</f>
        <v>148</v>
      </c>
      <c r="F29" s="56">
        <f>SUM(F30:F32)</f>
        <v>283</v>
      </c>
      <c r="G29" s="56">
        <f>SUM(G30:G32)</f>
        <v>170</v>
      </c>
      <c r="H29" s="56">
        <f>SUM(H30:H32)</f>
        <v>71</v>
      </c>
      <c r="I29" s="56">
        <f>SUM(I30:I32)</f>
        <v>39</v>
      </c>
      <c r="J29" s="56">
        <f>SUM(J30:J32)</f>
        <v>3</v>
      </c>
      <c r="K29" s="43"/>
    </row>
    <row r="30" spans="1:11" s="4" customFormat="1" ht="17.100000000000001" customHeight="1">
      <c r="A30" s="55"/>
      <c r="B30" s="54" t="s">
        <v>29</v>
      </c>
      <c r="C30" s="13">
        <f>SUM(D30:J30)</f>
        <v>172</v>
      </c>
      <c r="D30" s="53" t="s">
        <v>33</v>
      </c>
      <c r="E30" s="52">
        <v>37</v>
      </c>
      <c r="F30" s="52">
        <v>74</v>
      </c>
      <c r="G30" s="52">
        <v>42</v>
      </c>
      <c r="H30" s="52">
        <v>14</v>
      </c>
      <c r="I30" s="52">
        <v>4</v>
      </c>
      <c r="J30" s="52">
        <v>1</v>
      </c>
      <c r="K30" s="43"/>
    </row>
    <row r="31" spans="1:11" s="4" customFormat="1" ht="17.100000000000001" customHeight="1">
      <c r="A31" s="55"/>
      <c r="B31" s="54" t="s">
        <v>28</v>
      </c>
      <c r="C31" s="13">
        <f>SUM(D31:J31)</f>
        <v>192</v>
      </c>
      <c r="D31" s="53">
        <v>1</v>
      </c>
      <c r="E31" s="52">
        <v>52</v>
      </c>
      <c r="F31" s="52">
        <v>73</v>
      </c>
      <c r="G31" s="52">
        <v>49</v>
      </c>
      <c r="H31" s="52">
        <v>12</v>
      </c>
      <c r="I31" s="52">
        <v>4</v>
      </c>
      <c r="J31" s="52">
        <v>1</v>
      </c>
      <c r="K31" s="43"/>
    </row>
    <row r="32" spans="1:11" s="4" customFormat="1" ht="17.100000000000001" customHeight="1">
      <c r="A32" s="64"/>
      <c r="B32" s="31" t="s">
        <v>27</v>
      </c>
      <c r="C32" s="63">
        <f>SUM(D32:J32)</f>
        <v>351</v>
      </c>
      <c r="D32" s="62" t="s">
        <v>33</v>
      </c>
      <c r="E32" s="61">
        <v>59</v>
      </c>
      <c r="F32" s="61">
        <v>136</v>
      </c>
      <c r="G32" s="61">
        <v>79</v>
      </c>
      <c r="H32" s="61">
        <v>45</v>
      </c>
      <c r="I32" s="61">
        <v>31</v>
      </c>
      <c r="J32" s="61">
        <v>1</v>
      </c>
      <c r="K32" s="43"/>
    </row>
    <row r="33" spans="1:11" s="65" customFormat="1" ht="17.100000000000001" customHeight="1">
      <c r="A33" s="51">
        <v>12</v>
      </c>
      <c r="B33" s="50" t="s">
        <v>30</v>
      </c>
      <c r="C33" s="49">
        <f>SUM(D33:J33)</f>
        <v>636</v>
      </c>
      <c r="D33" s="56">
        <f>SUM(D34:D36)</f>
        <v>9</v>
      </c>
      <c r="E33" s="56">
        <f>SUM(E34:E36)</f>
        <v>144</v>
      </c>
      <c r="F33" s="56">
        <f>SUM(F34:F36)</f>
        <v>255</v>
      </c>
      <c r="G33" s="56">
        <f>SUM(G34:G36)</f>
        <v>138</v>
      </c>
      <c r="H33" s="56">
        <f>SUM(H34:H36)</f>
        <v>50</v>
      </c>
      <c r="I33" s="56">
        <f>SUM(I34:I36)</f>
        <v>36</v>
      </c>
      <c r="J33" s="56">
        <f>SUM(J34:J36)</f>
        <v>4</v>
      </c>
      <c r="K33" s="66"/>
    </row>
    <row r="34" spans="1:11" s="65" customFormat="1" ht="17.100000000000001" customHeight="1">
      <c r="A34" s="48"/>
      <c r="B34" s="47" t="s">
        <v>29</v>
      </c>
      <c r="C34" s="12">
        <f>SUM(D34:J34)</f>
        <v>157</v>
      </c>
      <c r="D34" s="52">
        <v>4</v>
      </c>
      <c r="E34" s="52">
        <v>43</v>
      </c>
      <c r="F34" s="52">
        <v>64</v>
      </c>
      <c r="G34" s="52">
        <v>32</v>
      </c>
      <c r="H34" s="52">
        <v>9</v>
      </c>
      <c r="I34" s="52">
        <v>4</v>
      </c>
      <c r="J34" s="52">
        <v>1</v>
      </c>
      <c r="K34" s="66"/>
    </row>
    <row r="35" spans="1:11" s="65" customFormat="1" ht="17.100000000000001" customHeight="1">
      <c r="A35" s="48"/>
      <c r="B35" s="47" t="s">
        <v>28</v>
      </c>
      <c r="C35" s="12">
        <f>SUM(D35:J35)</f>
        <v>154</v>
      </c>
      <c r="D35" s="52">
        <v>5</v>
      </c>
      <c r="E35" s="52">
        <v>39</v>
      </c>
      <c r="F35" s="52">
        <v>62</v>
      </c>
      <c r="G35" s="52">
        <v>33</v>
      </c>
      <c r="H35" s="52">
        <v>9</v>
      </c>
      <c r="I35" s="52">
        <v>6</v>
      </c>
      <c r="J35" s="52" t="s">
        <v>33</v>
      </c>
      <c r="K35" s="66"/>
    </row>
    <row r="36" spans="1:11" s="65" customFormat="1" ht="17.100000000000001" customHeight="1">
      <c r="A36" s="69"/>
      <c r="B36" s="68" t="s">
        <v>27</v>
      </c>
      <c r="C36" s="67">
        <f>SUM(D36:J36)</f>
        <v>325</v>
      </c>
      <c r="D36" s="52" t="s">
        <v>35</v>
      </c>
      <c r="E36" s="52">
        <v>62</v>
      </c>
      <c r="F36" s="52">
        <v>129</v>
      </c>
      <c r="G36" s="52">
        <v>73</v>
      </c>
      <c r="H36" s="52">
        <v>32</v>
      </c>
      <c r="I36" s="52">
        <v>26</v>
      </c>
      <c r="J36" s="52">
        <v>3</v>
      </c>
      <c r="K36" s="66"/>
    </row>
    <row r="37" spans="1:11" s="4" customFormat="1" ht="17.100000000000001" customHeight="1">
      <c r="A37" s="60">
        <v>17</v>
      </c>
      <c r="B37" s="59" t="s">
        <v>30</v>
      </c>
      <c r="C37" s="58">
        <f>SUM(D37:J37)</f>
        <v>601</v>
      </c>
      <c r="D37" s="57">
        <f>SUM(D38:D40)</f>
        <v>4</v>
      </c>
      <c r="E37" s="56">
        <f>SUM(E38:E40)</f>
        <v>120</v>
      </c>
      <c r="F37" s="56">
        <f>SUM(F38:F40)</f>
        <v>262</v>
      </c>
      <c r="G37" s="56">
        <f>SUM(G38:G40)</f>
        <v>130</v>
      </c>
      <c r="H37" s="56">
        <f>SUM(H38:H40)</f>
        <v>53</v>
      </c>
      <c r="I37" s="56">
        <f>SUM(I38:I40)</f>
        <v>26</v>
      </c>
      <c r="J37" s="56">
        <f>SUM(J38:J40)</f>
        <v>6</v>
      </c>
      <c r="K37" s="43"/>
    </row>
    <row r="38" spans="1:11" s="4" customFormat="1" ht="17.100000000000001" customHeight="1">
      <c r="A38" s="55"/>
      <c r="B38" s="54" t="s">
        <v>29</v>
      </c>
      <c r="C38" s="13">
        <f>SUM(D38:J38)</f>
        <v>144</v>
      </c>
      <c r="D38" s="53">
        <v>2</v>
      </c>
      <c r="E38" s="52">
        <v>35</v>
      </c>
      <c r="F38" s="52">
        <v>67</v>
      </c>
      <c r="G38" s="52">
        <v>26</v>
      </c>
      <c r="H38" s="52">
        <v>9</v>
      </c>
      <c r="I38" s="52">
        <v>4</v>
      </c>
      <c r="J38" s="52">
        <v>1</v>
      </c>
      <c r="K38" s="43"/>
    </row>
    <row r="39" spans="1:11" s="4" customFormat="1" ht="17.100000000000001" customHeight="1">
      <c r="A39" s="55"/>
      <c r="B39" s="54" t="s">
        <v>28</v>
      </c>
      <c r="C39" s="13">
        <f>SUM(D39:J39)</f>
        <v>139</v>
      </c>
      <c r="D39" s="53">
        <v>2</v>
      </c>
      <c r="E39" s="52">
        <v>32</v>
      </c>
      <c r="F39" s="52">
        <v>60</v>
      </c>
      <c r="G39" s="52">
        <v>35</v>
      </c>
      <c r="H39" s="52">
        <v>8</v>
      </c>
      <c r="I39" s="52">
        <v>2</v>
      </c>
      <c r="J39" s="52" t="s">
        <v>33</v>
      </c>
      <c r="K39" s="43"/>
    </row>
    <row r="40" spans="1:11" s="4" customFormat="1" ht="17.100000000000001" customHeight="1">
      <c r="A40" s="64"/>
      <c r="B40" s="31" t="s">
        <v>27</v>
      </c>
      <c r="C40" s="63">
        <f>SUM(D40:J40)</f>
        <v>318</v>
      </c>
      <c r="D40" s="62" t="s">
        <v>34</v>
      </c>
      <c r="E40" s="61">
        <v>53</v>
      </c>
      <c r="F40" s="61">
        <v>135</v>
      </c>
      <c r="G40" s="61">
        <v>69</v>
      </c>
      <c r="H40" s="61">
        <v>36</v>
      </c>
      <c r="I40" s="61">
        <v>20</v>
      </c>
      <c r="J40" s="61">
        <v>5</v>
      </c>
      <c r="K40" s="43"/>
    </row>
    <row r="41" spans="1:11" s="4" customFormat="1" ht="17.100000000000001" customHeight="1">
      <c r="A41" s="60">
        <v>22</v>
      </c>
      <c r="B41" s="59" t="s">
        <v>30</v>
      </c>
      <c r="C41" s="58">
        <f>SUM(D41:J41)</f>
        <v>553</v>
      </c>
      <c r="D41" s="57">
        <f>SUM(D42:D44)</f>
        <v>1</v>
      </c>
      <c r="E41" s="56">
        <f>SUM(E42:E44)</f>
        <v>94</v>
      </c>
      <c r="F41" s="56">
        <f>SUM(F42:F44)</f>
        <v>250</v>
      </c>
      <c r="G41" s="56">
        <f>SUM(G42:G44)</f>
        <v>118</v>
      </c>
      <c r="H41" s="56">
        <f>SUM(H42:H44)</f>
        <v>53</v>
      </c>
      <c r="I41" s="56">
        <f>SUM(I42:I44)</f>
        <v>31</v>
      </c>
      <c r="J41" s="56">
        <f>SUM(J42:J44)</f>
        <v>6</v>
      </c>
      <c r="K41" s="43"/>
    </row>
    <row r="42" spans="1:11" s="4" customFormat="1" ht="17.100000000000001" customHeight="1">
      <c r="A42" s="55"/>
      <c r="B42" s="54" t="s">
        <v>29</v>
      </c>
      <c r="C42" s="13">
        <f>SUM(D42:J42)</f>
        <v>136</v>
      </c>
      <c r="D42" s="53">
        <v>1</v>
      </c>
      <c r="E42" s="52">
        <v>27</v>
      </c>
      <c r="F42" s="52">
        <v>64</v>
      </c>
      <c r="G42" s="52">
        <v>27</v>
      </c>
      <c r="H42" s="52">
        <v>9</v>
      </c>
      <c r="I42" s="52">
        <v>6</v>
      </c>
      <c r="J42" s="52">
        <v>2</v>
      </c>
      <c r="K42" s="43"/>
    </row>
    <row r="43" spans="1:11" s="4" customFormat="1" ht="17.100000000000001" customHeight="1">
      <c r="A43" s="55"/>
      <c r="B43" s="54" t="s">
        <v>28</v>
      </c>
      <c r="C43" s="13">
        <f>SUM(D43:J43)</f>
        <v>118</v>
      </c>
      <c r="D43" s="53" t="s">
        <v>34</v>
      </c>
      <c r="E43" s="52">
        <v>28</v>
      </c>
      <c r="F43" s="52">
        <v>53</v>
      </c>
      <c r="G43" s="52">
        <v>27</v>
      </c>
      <c r="H43" s="52">
        <v>5</v>
      </c>
      <c r="I43" s="52">
        <v>5</v>
      </c>
      <c r="J43" s="52" t="s">
        <v>33</v>
      </c>
      <c r="K43" s="43"/>
    </row>
    <row r="44" spans="1:11" s="4" customFormat="1" ht="17.100000000000001" customHeight="1">
      <c r="A44" s="64"/>
      <c r="B44" s="31" t="s">
        <v>27</v>
      </c>
      <c r="C44" s="63">
        <f>SUM(D44:J44)</f>
        <v>299</v>
      </c>
      <c r="D44" s="62" t="s">
        <v>34</v>
      </c>
      <c r="E44" s="61">
        <v>39</v>
      </c>
      <c r="F44" s="61">
        <v>133</v>
      </c>
      <c r="G44" s="61">
        <v>64</v>
      </c>
      <c r="H44" s="61">
        <v>39</v>
      </c>
      <c r="I44" s="61">
        <v>20</v>
      </c>
      <c r="J44" s="61">
        <v>4</v>
      </c>
      <c r="K44" s="43"/>
    </row>
    <row r="45" spans="1:11" s="4" customFormat="1" ht="17.100000000000001" customHeight="1">
      <c r="A45" s="60">
        <v>27</v>
      </c>
      <c r="B45" s="59" t="s">
        <v>30</v>
      </c>
      <c r="C45" s="58">
        <f>SUM(D45:J45)</f>
        <v>508</v>
      </c>
      <c r="D45" s="57">
        <f>SUM(D46:D48)</f>
        <v>4</v>
      </c>
      <c r="E45" s="56">
        <f>SUM(E46:E48)</f>
        <v>96</v>
      </c>
      <c r="F45" s="56">
        <f>SUM(F46:F48)</f>
        <v>224</v>
      </c>
      <c r="G45" s="56">
        <f>SUM(G46:G48)</f>
        <v>104</v>
      </c>
      <c r="H45" s="56">
        <f>SUM(H46:H48)</f>
        <v>44</v>
      </c>
      <c r="I45" s="56">
        <f>SUM(I46:I48)</f>
        <v>25</v>
      </c>
      <c r="J45" s="56">
        <f>SUM(J46:J48)</f>
        <v>11</v>
      </c>
      <c r="K45" s="43"/>
    </row>
    <row r="46" spans="1:11" s="4" customFormat="1" ht="17.100000000000001" customHeight="1">
      <c r="A46" s="55"/>
      <c r="B46" s="54" t="s">
        <v>29</v>
      </c>
      <c r="C46" s="13">
        <f>SUM(D46:J46)</f>
        <v>123</v>
      </c>
      <c r="D46" s="53">
        <v>3</v>
      </c>
      <c r="E46" s="52">
        <v>30</v>
      </c>
      <c r="F46" s="52">
        <v>56</v>
      </c>
      <c r="G46" s="52">
        <v>18</v>
      </c>
      <c r="H46" s="52">
        <v>7</v>
      </c>
      <c r="I46" s="52">
        <v>4</v>
      </c>
      <c r="J46" s="52">
        <v>5</v>
      </c>
      <c r="K46" s="43"/>
    </row>
    <row r="47" spans="1:11" s="4" customFormat="1" ht="17.100000000000001" customHeight="1">
      <c r="A47" s="55"/>
      <c r="B47" s="54" t="s">
        <v>28</v>
      </c>
      <c r="C47" s="13">
        <f>SUM(D47:J47)</f>
        <v>107</v>
      </c>
      <c r="D47" s="53">
        <v>1</v>
      </c>
      <c r="E47" s="52">
        <v>25</v>
      </c>
      <c r="F47" s="52">
        <v>55</v>
      </c>
      <c r="G47" s="52">
        <v>15</v>
      </c>
      <c r="H47" s="52">
        <v>7</v>
      </c>
      <c r="I47" s="52">
        <v>4</v>
      </c>
      <c r="J47" s="52" t="s">
        <v>33</v>
      </c>
      <c r="K47" s="43"/>
    </row>
    <row r="48" spans="1:11" s="4" customFormat="1" ht="17.100000000000001" customHeight="1">
      <c r="A48" s="55"/>
      <c r="B48" s="54" t="s">
        <v>27</v>
      </c>
      <c r="C48" s="13">
        <f>SUM(D48:J48)</f>
        <v>278</v>
      </c>
      <c r="D48" s="53" t="s">
        <v>32</v>
      </c>
      <c r="E48" s="52">
        <v>41</v>
      </c>
      <c r="F48" s="52">
        <v>113</v>
      </c>
      <c r="G48" s="52">
        <v>71</v>
      </c>
      <c r="H48" s="52">
        <v>30</v>
      </c>
      <c r="I48" s="52">
        <v>17</v>
      </c>
      <c r="J48" s="52">
        <v>6</v>
      </c>
      <c r="K48" s="43"/>
    </row>
    <row r="49" spans="1:11" s="4" customFormat="1" ht="17.100000000000001" customHeight="1">
      <c r="A49" s="51" t="s">
        <v>31</v>
      </c>
      <c r="B49" s="50" t="s">
        <v>30</v>
      </c>
      <c r="C49" s="49">
        <v>463</v>
      </c>
      <c r="D49" s="49">
        <v>10</v>
      </c>
      <c r="E49" s="49">
        <v>87</v>
      </c>
      <c r="F49" s="49">
        <v>201</v>
      </c>
      <c r="G49" s="49">
        <v>83</v>
      </c>
      <c r="H49" s="49">
        <v>42</v>
      </c>
      <c r="I49" s="49">
        <v>30</v>
      </c>
      <c r="J49" s="49">
        <v>10</v>
      </c>
      <c r="K49" s="43"/>
    </row>
    <row r="50" spans="1:11" s="4" customFormat="1" ht="17.100000000000001" customHeight="1">
      <c r="A50" s="48"/>
      <c r="B50" s="47" t="s">
        <v>29</v>
      </c>
      <c r="C50" s="12">
        <v>106</v>
      </c>
      <c r="D50" s="12">
        <v>3</v>
      </c>
      <c r="E50" s="12">
        <v>23</v>
      </c>
      <c r="F50" s="12">
        <v>51</v>
      </c>
      <c r="G50" s="12">
        <v>14</v>
      </c>
      <c r="H50" s="12">
        <v>8</v>
      </c>
      <c r="I50" s="12">
        <v>4</v>
      </c>
      <c r="J50" s="12">
        <v>3</v>
      </c>
      <c r="K50" s="43"/>
    </row>
    <row r="51" spans="1:11" s="4" customFormat="1" ht="17.100000000000001" customHeight="1">
      <c r="A51" s="48"/>
      <c r="B51" s="47" t="s">
        <v>28</v>
      </c>
      <c r="C51" s="12">
        <v>98</v>
      </c>
      <c r="D51" s="12">
        <v>7</v>
      </c>
      <c r="E51" s="12">
        <v>22</v>
      </c>
      <c r="F51" s="12">
        <v>46</v>
      </c>
      <c r="G51" s="12">
        <v>12</v>
      </c>
      <c r="H51" s="12">
        <v>5</v>
      </c>
      <c r="I51" s="12">
        <v>6</v>
      </c>
      <c r="J51" s="12" t="s">
        <v>26</v>
      </c>
      <c r="K51" s="43"/>
    </row>
    <row r="52" spans="1:11" s="4" customFormat="1" ht="17.100000000000001" customHeight="1" thickBot="1">
      <c r="A52" s="46"/>
      <c r="B52" s="45" t="s">
        <v>27</v>
      </c>
      <c r="C52" s="44">
        <v>259</v>
      </c>
      <c r="D52" s="44" t="s">
        <v>26</v>
      </c>
      <c r="E52" s="44">
        <v>42</v>
      </c>
      <c r="F52" s="44">
        <v>104</v>
      </c>
      <c r="G52" s="44">
        <v>57</v>
      </c>
      <c r="H52" s="44">
        <v>29</v>
      </c>
      <c r="I52" s="44">
        <v>20</v>
      </c>
      <c r="J52" s="44">
        <v>7</v>
      </c>
      <c r="K52" s="43"/>
    </row>
    <row r="53" spans="1:11" s="5" customFormat="1" ht="15.7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42"/>
      <c r="J53" s="42"/>
      <c r="K53" s="13"/>
    </row>
    <row r="54" spans="1:11" s="41" customFormat="1" ht="15.75" customHeight="1">
      <c r="A54" s="5" t="s">
        <v>25</v>
      </c>
    </row>
    <row r="59" spans="1:11">
      <c r="B59" s="3"/>
    </row>
    <row r="60" spans="1:11">
      <c r="B60" s="3"/>
    </row>
  </sheetData>
  <mergeCells count="13">
    <mergeCell ref="A53:J53"/>
    <mergeCell ref="A33:A36"/>
    <mergeCell ref="A37:A40"/>
    <mergeCell ref="A41:A44"/>
    <mergeCell ref="A45:A48"/>
    <mergeCell ref="A49:A52"/>
    <mergeCell ref="A29:A32"/>
    <mergeCell ref="A25:A28"/>
    <mergeCell ref="A5:A8"/>
    <mergeCell ref="A9:A12"/>
    <mergeCell ref="A13:A16"/>
    <mergeCell ref="A17:A20"/>
    <mergeCell ref="A21:A24"/>
  </mergeCells>
  <phoneticPr fontId="3"/>
  <pageMargins left="0.6692913385826772" right="0.6692913385826772" top="0.98425196850393704" bottom="0.39370078740157483" header="0.59055118110236227" footer="0.31496062992125984"/>
  <pageSetup paperSize="9" fitToWidth="0" fitToHeight="0" orientation="portrait" r:id="rId1"/>
  <headerFooter scaleWithDoc="0">
    <oddHeader>&amp;L&amp;"HGPｺﾞｼｯｸM,ﾒﾃﾞｨｳﾑ"3産業－2農業
&amp;14　2　地区別、経営耕地面積規模別販売農家数の推移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view="pageBreakPreview" zoomScaleNormal="85" zoomScaleSheetLayoutView="100" workbookViewId="0">
      <selection activeCell="F7" sqref="F7"/>
    </sheetView>
  </sheetViews>
  <sheetFormatPr defaultRowHeight="13.5"/>
  <cols>
    <col min="1" max="1" width="8.125" style="1" customWidth="1"/>
    <col min="2" max="2" width="10.625" style="1" customWidth="1"/>
    <col min="3" max="3" width="14.375" style="1" customWidth="1"/>
    <col min="4" max="7" width="14.25" style="1" customWidth="1"/>
    <col min="8" max="16384" width="9" style="1"/>
  </cols>
  <sheetData>
    <row r="1" spans="1:7" s="21" customFormat="1" ht="13.5" customHeight="1">
      <c r="A1" s="22" t="s">
        <v>21</v>
      </c>
    </row>
    <row r="2" spans="1:7" ht="17.25">
      <c r="A2" s="20" t="s">
        <v>55</v>
      </c>
      <c r="B2" s="19"/>
      <c r="C2" s="19"/>
      <c r="D2" s="19"/>
      <c r="E2" s="19"/>
      <c r="F2" s="19"/>
    </row>
    <row r="3" spans="1:7" s="4" customFormat="1" ht="14.25" customHeight="1" thickBot="1">
      <c r="B3" s="102"/>
      <c r="C3" s="102"/>
      <c r="D3" s="102"/>
      <c r="E3" s="102"/>
      <c r="F3" s="17"/>
      <c r="G3" s="8" t="s">
        <v>54</v>
      </c>
    </row>
    <row r="4" spans="1:7" s="4" customFormat="1" ht="17.25" customHeight="1">
      <c r="A4" s="101" t="s">
        <v>24</v>
      </c>
      <c r="B4" s="100" t="s">
        <v>48</v>
      </c>
      <c r="C4" s="99" t="s">
        <v>53</v>
      </c>
      <c r="D4" s="98" t="s">
        <v>16</v>
      </c>
      <c r="E4" s="97"/>
      <c r="F4" s="97"/>
      <c r="G4" s="97"/>
    </row>
    <row r="5" spans="1:7" s="4" customFormat="1" ht="17.25" customHeight="1">
      <c r="A5" s="96"/>
      <c r="B5" s="95"/>
      <c r="C5" s="94"/>
      <c r="D5" s="93" t="s">
        <v>30</v>
      </c>
      <c r="E5" s="92" t="s">
        <v>10</v>
      </c>
      <c r="F5" s="92" t="s">
        <v>8</v>
      </c>
      <c r="G5" s="92" t="s">
        <v>52</v>
      </c>
    </row>
    <row r="6" spans="1:7" s="4" customFormat="1" ht="17.100000000000001" customHeight="1">
      <c r="A6" s="51" t="s">
        <v>51</v>
      </c>
      <c r="B6" s="59" t="s">
        <v>30</v>
      </c>
      <c r="C6" s="89">
        <f>SUM(C7:C9)</f>
        <v>636</v>
      </c>
      <c r="D6" s="88">
        <f>SUM(D7:D9)</f>
        <v>583</v>
      </c>
      <c r="E6" s="88">
        <f>SUM(E7:E9)</f>
        <v>578</v>
      </c>
      <c r="F6" s="88">
        <f>SUM(F7:F9)</f>
        <v>180</v>
      </c>
      <c r="G6" s="88">
        <f>SUM(G7:G9)</f>
        <v>10</v>
      </c>
    </row>
    <row r="7" spans="1:7" s="4" customFormat="1" ht="17.100000000000001" customHeight="1">
      <c r="A7" s="48"/>
      <c r="B7" s="54" t="s">
        <v>29</v>
      </c>
      <c r="C7" s="83">
        <v>157</v>
      </c>
      <c r="D7" s="81">
        <v>130</v>
      </c>
      <c r="E7" s="81">
        <v>130</v>
      </c>
      <c r="F7" s="81">
        <v>75</v>
      </c>
      <c r="G7" s="81">
        <v>3</v>
      </c>
    </row>
    <row r="8" spans="1:7" s="4" customFormat="1" ht="17.100000000000001" customHeight="1">
      <c r="A8" s="48"/>
      <c r="B8" s="54" t="s">
        <v>28</v>
      </c>
      <c r="C8" s="83">
        <v>154</v>
      </c>
      <c r="D8" s="81">
        <v>125</v>
      </c>
      <c r="E8" s="81">
        <v>123</v>
      </c>
      <c r="F8" s="81">
        <v>84</v>
      </c>
      <c r="G8" s="81">
        <v>2</v>
      </c>
    </row>
    <row r="9" spans="1:7" s="4" customFormat="1" ht="17.100000000000001" customHeight="1">
      <c r="A9" s="69"/>
      <c r="B9" s="31" t="s">
        <v>27</v>
      </c>
      <c r="C9" s="87">
        <v>325</v>
      </c>
      <c r="D9" s="86">
        <v>328</v>
      </c>
      <c r="E9" s="86">
        <v>325</v>
      </c>
      <c r="F9" s="86">
        <v>21</v>
      </c>
      <c r="G9" s="86">
        <v>5</v>
      </c>
    </row>
    <row r="10" spans="1:7" s="4" customFormat="1" ht="17.100000000000001" customHeight="1">
      <c r="A10" s="51">
        <v>55</v>
      </c>
      <c r="B10" s="59" t="s">
        <v>30</v>
      </c>
      <c r="C10" s="89">
        <f>SUM(C11:C13)</f>
        <v>1008</v>
      </c>
      <c r="D10" s="88">
        <f>SUM(D11:D13)</f>
        <v>914</v>
      </c>
      <c r="E10" s="88">
        <f>SUM(E11:E13)</f>
        <v>579</v>
      </c>
      <c r="F10" s="88">
        <f>SUM(F11:F13)</f>
        <v>316</v>
      </c>
      <c r="G10" s="88">
        <f>SUM(G11:G13)</f>
        <v>19</v>
      </c>
    </row>
    <row r="11" spans="1:7" s="4" customFormat="1" ht="17.100000000000001" customHeight="1">
      <c r="A11" s="48"/>
      <c r="B11" s="54" t="s">
        <v>29</v>
      </c>
      <c r="C11" s="83">
        <v>260</v>
      </c>
      <c r="D11" s="81">
        <v>199</v>
      </c>
      <c r="E11" s="81">
        <v>76</v>
      </c>
      <c r="F11" s="81">
        <v>119</v>
      </c>
      <c r="G11" s="81">
        <v>4</v>
      </c>
    </row>
    <row r="12" spans="1:7" s="4" customFormat="1" ht="17.100000000000001" customHeight="1">
      <c r="A12" s="48"/>
      <c r="B12" s="54" t="s">
        <v>28</v>
      </c>
      <c r="C12" s="83">
        <v>311</v>
      </c>
      <c r="D12" s="81">
        <v>248</v>
      </c>
      <c r="E12" s="81">
        <v>85</v>
      </c>
      <c r="F12" s="81">
        <v>157</v>
      </c>
      <c r="G12" s="81">
        <v>6</v>
      </c>
    </row>
    <row r="13" spans="1:7" s="4" customFormat="1" ht="17.100000000000001" customHeight="1">
      <c r="A13" s="69"/>
      <c r="B13" s="31" t="s">
        <v>27</v>
      </c>
      <c r="C13" s="87">
        <v>437</v>
      </c>
      <c r="D13" s="86">
        <v>467</v>
      </c>
      <c r="E13" s="86">
        <v>418</v>
      </c>
      <c r="F13" s="86">
        <v>40</v>
      </c>
      <c r="G13" s="86">
        <v>9</v>
      </c>
    </row>
    <row r="14" spans="1:7" s="4" customFormat="1" ht="17.100000000000001" customHeight="1">
      <c r="A14" s="60">
        <v>60</v>
      </c>
      <c r="B14" s="59" t="s">
        <v>30</v>
      </c>
      <c r="C14" s="91">
        <f>SUM(C15:C17)</f>
        <v>976</v>
      </c>
      <c r="D14" s="88">
        <f>SUM(D15:D17)</f>
        <v>832</v>
      </c>
      <c r="E14" s="88">
        <f>SUM(E15:E17)</f>
        <v>518</v>
      </c>
      <c r="F14" s="88">
        <f>SUM(F15:F17)</f>
        <v>294</v>
      </c>
      <c r="G14" s="88">
        <f>SUM(G15:G17)</f>
        <v>19</v>
      </c>
    </row>
    <row r="15" spans="1:7" s="4" customFormat="1" ht="17.100000000000001" customHeight="1">
      <c r="A15" s="55"/>
      <c r="B15" s="54" t="s">
        <v>29</v>
      </c>
      <c r="C15" s="83">
        <v>251</v>
      </c>
      <c r="D15" s="81">
        <v>184</v>
      </c>
      <c r="E15" s="81">
        <v>68</v>
      </c>
      <c r="F15" s="81">
        <v>111</v>
      </c>
      <c r="G15" s="81">
        <v>5</v>
      </c>
    </row>
    <row r="16" spans="1:7" s="4" customFormat="1" ht="17.100000000000001" customHeight="1">
      <c r="A16" s="55"/>
      <c r="B16" s="54" t="s">
        <v>28</v>
      </c>
      <c r="C16" s="83">
        <v>303</v>
      </c>
      <c r="D16" s="81">
        <v>222</v>
      </c>
      <c r="E16" s="81">
        <v>67</v>
      </c>
      <c r="F16" s="81">
        <v>147</v>
      </c>
      <c r="G16" s="81">
        <v>7</v>
      </c>
    </row>
    <row r="17" spans="1:7" s="4" customFormat="1" ht="17.100000000000001" customHeight="1">
      <c r="A17" s="64"/>
      <c r="B17" s="31" t="s">
        <v>27</v>
      </c>
      <c r="C17" s="87">
        <v>422</v>
      </c>
      <c r="D17" s="86">
        <v>426</v>
      </c>
      <c r="E17" s="86">
        <v>383</v>
      </c>
      <c r="F17" s="86">
        <v>36</v>
      </c>
      <c r="G17" s="86">
        <v>7</v>
      </c>
    </row>
    <row r="18" spans="1:7" s="4" customFormat="1" ht="17.100000000000001" customHeight="1">
      <c r="A18" s="60" t="s">
        <v>36</v>
      </c>
      <c r="B18" s="59" t="s">
        <v>30</v>
      </c>
      <c r="C18" s="89">
        <f>SUM(C19:C21)</f>
        <v>920</v>
      </c>
      <c r="D18" s="88">
        <f>SUM(D19:D21)</f>
        <v>775</v>
      </c>
      <c r="E18" s="88">
        <f>SUM(E19:E21)</f>
        <v>497</v>
      </c>
      <c r="F18" s="88">
        <f>SUM(F19:F21)</f>
        <v>265</v>
      </c>
      <c r="G18" s="88">
        <f>SUM(G19:G21)</f>
        <v>13</v>
      </c>
    </row>
    <row r="19" spans="1:7" s="4" customFormat="1" ht="17.100000000000001" customHeight="1">
      <c r="A19" s="55"/>
      <c r="B19" s="54" t="s">
        <v>29</v>
      </c>
      <c r="C19" s="83">
        <v>243</v>
      </c>
      <c r="D19" s="81">
        <v>171</v>
      </c>
      <c r="E19" s="81">
        <v>67</v>
      </c>
      <c r="F19" s="81">
        <v>102</v>
      </c>
      <c r="G19" s="81">
        <v>3</v>
      </c>
    </row>
    <row r="20" spans="1:7" s="4" customFormat="1" ht="17.100000000000001" customHeight="1">
      <c r="A20" s="55"/>
      <c r="B20" s="54" t="s">
        <v>28</v>
      </c>
      <c r="C20" s="83">
        <v>270</v>
      </c>
      <c r="D20" s="81">
        <v>197</v>
      </c>
      <c r="E20" s="81">
        <v>64</v>
      </c>
      <c r="F20" s="81">
        <v>129</v>
      </c>
      <c r="G20" s="81">
        <v>4</v>
      </c>
    </row>
    <row r="21" spans="1:7" s="4" customFormat="1" ht="17.100000000000001" customHeight="1">
      <c r="A21" s="64"/>
      <c r="B21" s="31" t="s">
        <v>27</v>
      </c>
      <c r="C21" s="87">
        <v>407</v>
      </c>
      <c r="D21" s="86">
        <v>407</v>
      </c>
      <c r="E21" s="86">
        <v>366</v>
      </c>
      <c r="F21" s="86">
        <v>34</v>
      </c>
      <c r="G21" s="86">
        <v>6</v>
      </c>
    </row>
    <row r="22" spans="1:7" s="4" customFormat="1" ht="17.100000000000001" customHeight="1">
      <c r="A22" s="60">
        <v>7</v>
      </c>
      <c r="B22" s="59" t="s">
        <v>30</v>
      </c>
      <c r="C22" s="89">
        <v>715</v>
      </c>
      <c r="D22" s="90">
        <v>677</v>
      </c>
      <c r="E22" s="90">
        <v>440</v>
      </c>
      <c r="F22" s="90">
        <v>222</v>
      </c>
      <c r="G22" s="90">
        <v>14</v>
      </c>
    </row>
    <row r="23" spans="1:7" s="4" customFormat="1" ht="17.100000000000001" customHeight="1">
      <c r="A23" s="55"/>
      <c r="B23" s="54" t="s">
        <v>29</v>
      </c>
      <c r="C23" s="83">
        <v>172</v>
      </c>
      <c r="D23" s="81">
        <v>153</v>
      </c>
      <c r="E23" s="81">
        <v>62</v>
      </c>
      <c r="F23" s="81">
        <v>86</v>
      </c>
      <c r="G23" s="81">
        <v>4</v>
      </c>
    </row>
    <row r="24" spans="1:7" s="4" customFormat="1" ht="17.100000000000001" customHeight="1">
      <c r="A24" s="55"/>
      <c r="B24" s="54" t="s">
        <v>28</v>
      </c>
      <c r="C24" s="83">
        <v>192</v>
      </c>
      <c r="D24" s="81">
        <v>161</v>
      </c>
      <c r="E24" s="81">
        <v>51</v>
      </c>
      <c r="F24" s="81">
        <v>106</v>
      </c>
      <c r="G24" s="81">
        <v>4</v>
      </c>
    </row>
    <row r="25" spans="1:7" s="4" customFormat="1" ht="17.100000000000001" customHeight="1">
      <c r="A25" s="64"/>
      <c r="B25" s="31" t="s">
        <v>27</v>
      </c>
      <c r="C25" s="87">
        <v>351</v>
      </c>
      <c r="D25" s="86">
        <v>363</v>
      </c>
      <c r="E25" s="86">
        <v>327</v>
      </c>
      <c r="F25" s="86">
        <v>30</v>
      </c>
      <c r="G25" s="86">
        <v>6</v>
      </c>
    </row>
    <row r="26" spans="1:7" s="4" customFormat="1" ht="17.100000000000001" customHeight="1">
      <c r="A26" s="60">
        <v>12</v>
      </c>
      <c r="B26" s="59" t="s">
        <v>30</v>
      </c>
      <c r="C26" s="89">
        <f>SUM(C27:C29)</f>
        <v>636</v>
      </c>
      <c r="D26" s="88">
        <f>SUM(D27:D29)</f>
        <v>583</v>
      </c>
      <c r="E26" s="88">
        <f>SUM(E27:E29)</f>
        <v>578</v>
      </c>
      <c r="F26" s="88">
        <f>SUM(F27:F29)</f>
        <v>180</v>
      </c>
      <c r="G26" s="88">
        <f>SUM(G27:G29)</f>
        <v>10</v>
      </c>
    </row>
    <row r="27" spans="1:7" s="4" customFormat="1" ht="17.100000000000001" customHeight="1">
      <c r="A27" s="55"/>
      <c r="B27" s="54" t="s">
        <v>29</v>
      </c>
      <c r="C27" s="83">
        <v>157</v>
      </c>
      <c r="D27" s="81">
        <v>130</v>
      </c>
      <c r="E27" s="81">
        <v>130</v>
      </c>
      <c r="F27" s="81">
        <v>75</v>
      </c>
      <c r="G27" s="81">
        <v>3</v>
      </c>
    </row>
    <row r="28" spans="1:7" s="4" customFormat="1" ht="17.100000000000001" customHeight="1">
      <c r="A28" s="55"/>
      <c r="B28" s="54" t="s">
        <v>28</v>
      </c>
      <c r="C28" s="83">
        <v>154</v>
      </c>
      <c r="D28" s="81">
        <v>125</v>
      </c>
      <c r="E28" s="81">
        <v>123</v>
      </c>
      <c r="F28" s="81">
        <v>84</v>
      </c>
      <c r="G28" s="81">
        <v>2</v>
      </c>
    </row>
    <row r="29" spans="1:7" s="4" customFormat="1" ht="17.100000000000001" customHeight="1">
      <c r="A29" s="64"/>
      <c r="B29" s="31" t="s">
        <v>27</v>
      </c>
      <c r="C29" s="87">
        <v>325</v>
      </c>
      <c r="D29" s="86">
        <v>328</v>
      </c>
      <c r="E29" s="86">
        <v>325</v>
      </c>
      <c r="F29" s="86">
        <v>21</v>
      </c>
      <c r="G29" s="86">
        <v>5</v>
      </c>
    </row>
    <row r="30" spans="1:7" s="4" customFormat="1" ht="17.100000000000001" customHeight="1">
      <c r="A30" s="60">
        <v>17</v>
      </c>
      <c r="B30" s="59" t="s">
        <v>30</v>
      </c>
      <c r="C30" s="85">
        <v>601</v>
      </c>
      <c r="D30" s="84">
        <v>564</v>
      </c>
      <c r="E30" s="84">
        <v>386</v>
      </c>
      <c r="F30" s="84">
        <v>169</v>
      </c>
      <c r="G30" s="84">
        <v>9</v>
      </c>
    </row>
    <row r="31" spans="1:7" s="4" customFormat="1" ht="17.100000000000001" customHeight="1">
      <c r="A31" s="55"/>
      <c r="B31" s="54" t="s">
        <v>29</v>
      </c>
      <c r="C31" s="83">
        <v>144</v>
      </c>
      <c r="D31" s="81">
        <v>122</v>
      </c>
      <c r="E31" s="81">
        <v>46</v>
      </c>
      <c r="F31" s="81">
        <v>73</v>
      </c>
      <c r="G31" s="81">
        <v>3</v>
      </c>
    </row>
    <row r="32" spans="1:7" s="4" customFormat="1" ht="17.100000000000001" customHeight="1">
      <c r="A32" s="55"/>
      <c r="B32" s="54" t="s">
        <v>28</v>
      </c>
      <c r="C32" s="83">
        <v>139</v>
      </c>
      <c r="D32" s="81">
        <v>114</v>
      </c>
      <c r="E32" s="81">
        <v>38</v>
      </c>
      <c r="F32" s="81">
        <v>74</v>
      </c>
      <c r="G32" s="81">
        <v>2</v>
      </c>
    </row>
    <row r="33" spans="1:7" s="4" customFormat="1" ht="17.100000000000001" customHeight="1">
      <c r="A33" s="64"/>
      <c r="B33" s="31" t="s">
        <v>27</v>
      </c>
      <c r="C33" s="87">
        <v>318</v>
      </c>
      <c r="D33" s="86">
        <v>328</v>
      </c>
      <c r="E33" s="86">
        <v>302</v>
      </c>
      <c r="F33" s="86">
        <v>22</v>
      </c>
      <c r="G33" s="86">
        <v>4</v>
      </c>
    </row>
    <row r="34" spans="1:7" s="4" customFormat="1" ht="17.100000000000001" customHeight="1">
      <c r="A34" s="60">
        <v>22</v>
      </c>
      <c r="B34" s="59" t="s">
        <v>30</v>
      </c>
      <c r="C34" s="85">
        <v>553</v>
      </c>
      <c r="D34" s="84">
        <v>543</v>
      </c>
      <c r="E34" s="84">
        <v>378</v>
      </c>
      <c r="F34" s="84">
        <v>158</v>
      </c>
      <c r="G34" s="84">
        <v>7</v>
      </c>
    </row>
    <row r="35" spans="1:7" s="4" customFormat="1" ht="17.100000000000001" customHeight="1">
      <c r="A35" s="55"/>
      <c r="B35" s="54" t="s">
        <v>29</v>
      </c>
      <c r="C35" s="83">
        <v>136</v>
      </c>
      <c r="D35" s="81">
        <v>123</v>
      </c>
      <c r="E35" s="81">
        <v>51</v>
      </c>
      <c r="F35" s="81">
        <v>71</v>
      </c>
      <c r="G35" s="81">
        <v>1</v>
      </c>
    </row>
    <row r="36" spans="1:7" s="4" customFormat="1" ht="17.100000000000001" customHeight="1">
      <c r="A36" s="55"/>
      <c r="B36" s="54" t="s">
        <v>28</v>
      </c>
      <c r="C36" s="83">
        <v>118</v>
      </c>
      <c r="D36" s="81">
        <v>102</v>
      </c>
      <c r="E36" s="81">
        <v>38</v>
      </c>
      <c r="F36" s="81">
        <v>63</v>
      </c>
      <c r="G36" s="81">
        <v>1</v>
      </c>
    </row>
    <row r="37" spans="1:7" s="4" customFormat="1" ht="17.100000000000001" customHeight="1">
      <c r="A37" s="64"/>
      <c r="B37" s="31" t="s">
        <v>27</v>
      </c>
      <c r="C37" s="87">
        <v>299</v>
      </c>
      <c r="D37" s="86">
        <v>318</v>
      </c>
      <c r="E37" s="86">
        <v>289</v>
      </c>
      <c r="F37" s="86">
        <v>25</v>
      </c>
      <c r="G37" s="86">
        <v>4</v>
      </c>
    </row>
    <row r="38" spans="1:7" s="4" customFormat="1" ht="17.100000000000001" customHeight="1">
      <c r="A38" s="60">
        <v>27</v>
      </c>
      <c r="B38" s="59" t="s">
        <v>30</v>
      </c>
      <c r="C38" s="85">
        <v>508</v>
      </c>
      <c r="D38" s="84">
        <v>510</v>
      </c>
      <c r="E38" s="84">
        <v>354</v>
      </c>
      <c r="F38" s="84">
        <v>151</v>
      </c>
      <c r="G38" s="84">
        <v>6</v>
      </c>
    </row>
    <row r="39" spans="1:7" s="4" customFormat="1" ht="17.100000000000001" customHeight="1">
      <c r="A39" s="55"/>
      <c r="B39" s="54" t="s">
        <v>29</v>
      </c>
      <c r="C39" s="83">
        <v>123</v>
      </c>
      <c r="D39" s="81">
        <v>122</v>
      </c>
      <c r="E39" s="81">
        <v>52</v>
      </c>
      <c r="F39" s="81">
        <v>69</v>
      </c>
      <c r="G39" s="81">
        <v>1</v>
      </c>
    </row>
    <row r="40" spans="1:7" s="4" customFormat="1" ht="17.100000000000001" customHeight="1">
      <c r="A40" s="55"/>
      <c r="B40" s="54" t="s">
        <v>28</v>
      </c>
      <c r="C40" s="83">
        <v>107</v>
      </c>
      <c r="D40" s="81">
        <v>88</v>
      </c>
      <c r="E40" s="81">
        <v>29</v>
      </c>
      <c r="F40" s="81">
        <v>58</v>
      </c>
      <c r="G40" s="81">
        <v>1</v>
      </c>
    </row>
    <row r="41" spans="1:7" s="4" customFormat="1" ht="17.100000000000001" customHeight="1">
      <c r="A41" s="64"/>
      <c r="B41" s="54" t="s">
        <v>27</v>
      </c>
      <c r="C41" s="82">
        <v>278</v>
      </c>
      <c r="D41" s="81">
        <v>300</v>
      </c>
      <c r="E41" s="81">
        <v>274</v>
      </c>
      <c r="F41" s="81">
        <v>23</v>
      </c>
      <c r="G41" s="81">
        <v>3</v>
      </c>
    </row>
    <row r="42" spans="1:7" s="4" customFormat="1" ht="17.100000000000001" customHeight="1">
      <c r="A42" s="60" t="s">
        <v>50</v>
      </c>
      <c r="B42" s="59" t="s">
        <v>30</v>
      </c>
      <c r="C42" s="80">
        <v>463</v>
      </c>
      <c r="D42" s="80">
        <v>490</v>
      </c>
      <c r="E42" s="80">
        <v>334</v>
      </c>
      <c r="F42" s="80">
        <v>151</v>
      </c>
      <c r="G42" s="80">
        <v>5</v>
      </c>
    </row>
    <row r="43" spans="1:7" s="4" customFormat="1" ht="17.100000000000001" customHeight="1">
      <c r="A43" s="55"/>
      <c r="B43" s="54" t="s">
        <v>29</v>
      </c>
      <c r="C43" s="4">
        <v>106</v>
      </c>
      <c r="D43" s="4">
        <v>98</v>
      </c>
      <c r="E43" s="4">
        <v>48</v>
      </c>
      <c r="F43" s="4">
        <v>49</v>
      </c>
      <c r="G43" s="4">
        <v>1</v>
      </c>
    </row>
    <row r="44" spans="1:7" s="4" customFormat="1" ht="17.100000000000001" customHeight="1">
      <c r="A44" s="55"/>
      <c r="B44" s="54" t="s">
        <v>28</v>
      </c>
      <c r="C44" s="4">
        <v>98</v>
      </c>
      <c r="D44" s="4">
        <v>80</v>
      </c>
      <c r="E44" s="4">
        <v>20</v>
      </c>
      <c r="F44" s="4">
        <v>59</v>
      </c>
      <c r="G44" s="4">
        <v>1</v>
      </c>
    </row>
    <row r="45" spans="1:7" s="4" customFormat="1" ht="17.100000000000001" customHeight="1" thickBot="1">
      <c r="A45" s="79"/>
      <c r="B45" s="78" t="s">
        <v>27</v>
      </c>
      <c r="C45" s="17">
        <v>259</v>
      </c>
      <c r="D45" s="17">
        <v>312</v>
      </c>
      <c r="E45" s="17">
        <v>265</v>
      </c>
      <c r="F45" s="17">
        <v>44</v>
      </c>
      <c r="G45" s="17">
        <v>3</v>
      </c>
    </row>
    <row r="46" spans="1:7" s="4" customFormat="1" ht="15.75" customHeight="1">
      <c r="A46" s="7" t="s">
        <v>23</v>
      </c>
    </row>
    <row r="47" spans="1:7" s="4" customFormat="1" ht="17.100000000000001" customHeight="1"/>
    <row r="48" spans="1:7" s="4" customFormat="1" ht="17.100000000000001" customHeight="1"/>
    <row r="49" spans="1:6" s="4" customFormat="1" ht="17.100000000000001" customHeight="1"/>
    <row r="50" spans="1:6" s="4" customFormat="1" ht="15.75" customHeight="1">
      <c r="A50" s="7"/>
      <c r="F50" s="6"/>
    </row>
    <row r="57" spans="1:6">
      <c r="B57" s="3"/>
    </row>
    <row r="58" spans="1:6">
      <c r="B58" s="3"/>
    </row>
  </sheetData>
  <mergeCells count="14">
    <mergeCell ref="A26:A29"/>
    <mergeCell ref="A30:A33"/>
    <mergeCell ref="A34:A37"/>
    <mergeCell ref="A38:A41"/>
    <mergeCell ref="D4:G4"/>
    <mergeCell ref="A42:A45"/>
    <mergeCell ref="A10:A13"/>
    <mergeCell ref="A4:A5"/>
    <mergeCell ref="B4:B5"/>
    <mergeCell ref="C4:C5"/>
    <mergeCell ref="A6:A9"/>
    <mergeCell ref="A14:A17"/>
    <mergeCell ref="A18:A21"/>
    <mergeCell ref="A22:A25"/>
  </mergeCells>
  <phoneticPr fontId="3"/>
  <pageMargins left="0.6692913385826772" right="0.6692913385826772" top="0.98425196850393704" bottom="0.39370078740157483" header="0.59055118110236227" footer="0.31496062992125984"/>
  <pageSetup paperSize="9" fitToWidth="0" fitToHeight="0" orientation="portrait" r:id="rId1"/>
  <headerFooter scaleWithDoc="0">
    <oddHeader>&amp;L&amp;"HGPｺﾞｼｯｸM,ﾒﾃﾞｨｳﾑ"3産業－2農業
&amp;14　3　地区別、販売農家数及び経営耕地状況の推移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view="pageBreakPreview" zoomScale="130" zoomScaleNormal="100" zoomScaleSheetLayoutView="130" workbookViewId="0">
      <selection activeCell="N4" sqref="N4"/>
    </sheetView>
  </sheetViews>
  <sheetFormatPr defaultRowHeight="13.5"/>
  <cols>
    <col min="1" max="1" width="10.125" style="1" customWidth="1"/>
    <col min="2" max="11" width="8" style="1" customWidth="1"/>
    <col min="12" max="16384" width="9" style="1"/>
  </cols>
  <sheetData>
    <row r="1" spans="1:11" s="21" customFormat="1" ht="13.5" customHeight="1">
      <c r="A1" s="22" t="s">
        <v>21</v>
      </c>
    </row>
    <row r="2" spans="1:11" ht="17.25">
      <c r="A2" s="20" t="s">
        <v>70</v>
      </c>
      <c r="B2" s="19"/>
      <c r="C2" s="19"/>
      <c r="D2" s="19"/>
      <c r="E2" s="19"/>
      <c r="F2" s="19"/>
    </row>
    <row r="3" spans="1:11" s="4" customFormat="1" ht="12.75" thickBot="1">
      <c r="A3" s="17"/>
      <c r="C3" s="17"/>
      <c r="D3" s="17"/>
      <c r="E3" s="17"/>
      <c r="K3" s="111" t="s">
        <v>69</v>
      </c>
    </row>
    <row r="4" spans="1:11" s="4" customFormat="1" ht="118.5" customHeight="1">
      <c r="A4" s="110" t="s">
        <v>68</v>
      </c>
      <c r="B4" s="109" t="s">
        <v>67</v>
      </c>
      <c r="C4" s="109" t="s">
        <v>66</v>
      </c>
      <c r="D4" s="108" t="s">
        <v>65</v>
      </c>
      <c r="E4" s="107" t="s">
        <v>64</v>
      </c>
      <c r="F4" s="106" t="s">
        <v>63</v>
      </c>
      <c r="G4" s="107" t="s">
        <v>62</v>
      </c>
      <c r="H4" s="107" t="s">
        <v>61</v>
      </c>
      <c r="I4" s="107" t="s">
        <v>60</v>
      </c>
      <c r="J4" s="107" t="s">
        <v>59</v>
      </c>
      <c r="K4" s="106" t="s">
        <v>58</v>
      </c>
    </row>
    <row r="5" spans="1:11" s="4" customFormat="1" ht="33.75" customHeight="1" thickBot="1">
      <c r="A5" s="105" t="s">
        <v>57</v>
      </c>
      <c r="B5" s="104">
        <v>203</v>
      </c>
      <c r="C5" s="104">
        <v>1</v>
      </c>
      <c r="D5" s="104">
        <v>1</v>
      </c>
      <c r="E5" s="104" t="s">
        <v>33</v>
      </c>
      <c r="F5" s="103">
        <v>82</v>
      </c>
      <c r="G5" s="104">
        <v>6</v>
      </c>
      <c r="H5" s="104">
        <v>3</v>
      </c>
      <c r="I5" s="104">
        <v>1</v>
      </c>
      <c r="J5" s="104" t="s">
        <v>33</v>
      </c>
      <c r="K5" s="103" t="s">
        <v>33</v>
      </c>
    </row>
    <row r="6" spans="1:11" s="4" customFormat="1" ht="15.75" customHeight="1">
      <c r="A6" s="42" t="s">
        <v>56</v>
      </c>
      <c r="B6" s="42"/>
      <c r="C6" s="42"/>
      <c r="D6" s="42"/>
      <c r="E6" s="42"/>
      <c r="F6" s="42"/>
    </row>
    <row r="7" spans="1:11" s="4" customFormat="1" ht="26.25" customHeight="1">
      <c r="A7" s="1"/>
      <c r="B7" s="1"/>
      <c r="C7" s="1"/>
      <c r="D7" s="1"/>
      <c r="E7" s="1"/>
      <c r="F7" s="1"/>
      <c r="G7" s="6"/>
      <c r="H7" s="6"/>
    </row>
    <row r="8" spans="1:11" s="4" customFormat="1" ht="33.75" customHeight="1">
      <c r="A8" s="1"/>
      <c r="B8" s="1"/>
      <c r="C8" s="1"/>
      <c r="D8" s="1"/>
      <c r="E8" s="1"/>
      <c r="F8" s="1"/>
      <c r="G8" s="6"/>
      <c r="H8" s="6"/>
    </row>
    <row r="9" spans="1:11" s="4" customFormat="1" ht="15.75" customHeight="1">
      <c r="A9" s="1"/>
      <c r="B9" s="1"/>
      <c r="C9" s="1"/>
      <c r="D9" s="1"/>
      <c r="E9" s="1"/>
      <c r="F9" s="1"/>
    </row>
  </sheetData>
  <mergeCells count="1">
    <mergeCell ref="A6:F6"/>
  </mergeCells>
  <phoneticPr fontId="3"/>
  <pageMargins left="0.6692913385826772" right="0.6692913385826772" top="0.98425196850393704" bottom="0.98425196850393704" header="0.59055118110236227" footer="0.51181102362204722"/>
  <pageSetup paperSize="9" orientation="portrait" r:id="rId1"/>
  <headerFooter scaleWithDoc="0">
    <oddHeader>&amp;L&amp;"HGPｺﾞｼｯｸM,ﾒﾃﾞｨｳﾑ"3産業－2農業
&amp;14　4　農業経営組織別販売農家数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abSelected="1" view="pageBreakPreview" zoomScale="85" zoomScaleNormal="100" zoomScaleSheetLayoutView="85" workbookViewId="0">
      <pane xSplit="1" ySplit="5" topLeftCell="H9" activePane="bottomRight" state="frozen"/>
      <selection pane="topRight" activeCell="B1" sqref="B1"/>
      <selection pane="bottomLeft" activeCell="A7" sqref="A7"/>
      <selection pane="bottomRight" activeCell="H8" sqref="H8"/>
    </sheetView>
  </sheetViews>
  <sheetFormatPr defaultRowHeight="13.5"/>
  <cols>
    <col min="1" max="1" width="8.125" style="1" customWidth="1"/>
    <col min="2" max="2" width="10.625" style="1" customWidth="1"/>
    <col min="3" max="3" width="9.75" style="1" customWidth="1"/>
    <col min="4" max="6" width="9.25" style="1" customWidth="1"/>
    <col min="7" max="7" width="10.375" style="1" customWidth="1"/>
    <col min="8" max="8" width="7" style="1" customWidth="1"/>
    <col min="9" max="9" width="12" style="1" customWidth="1"/>
    <col min="10" max="10" width="7.875" style="1" customWidth="1"/>
    <col min="11" max="11" width="10.375" style="1" customWidth="1"/>
    <col min="12" max="12" width="7.75" style="1" customWidth="1"/>
    <col min="13" max="13" width="10.375" style="1" customWidth="1"/>
    <col min="14" max="14" width="8.875" style="1" customWidth="1"/>
    <col min="15" max="15" width="9" style="1" customWidth="1"/>
    <col min="16" max="16" width="10.375" style="1" customWidth="1"/>
    <col min="17" max="17" width="10.75" style="1" customWidth="1"/>
    <col min="18" max="19" width="6.5" style="1" customWidth="1"/>
    <col min="20" max="16384" width="9" style="1"/>
  </cols>
  <sheetData>
    <row r="1" spans="1:19" s="21" customFormat="1" ht="13.5" customHeight="1">
      <c r="A1" s="22" t="s">
        <v>21</v>
      </c>
    </row>
    <row r="2" spans="1:19" ht="17.25">
      <c r="A2" s="165" t="s">
        <v>96</v>
      </c>
      <c r="B2" s="19"/>
      <c r="C2" s="19"/>
      <c r="D2" s="19"/>
      <c r="E2" s="19"/>
      <c r="F2" s="19"/>
      <c r="G2" s="19"/>
      <c r="H2" s="19"/>
    </row>
    <row r="3" spans="1:19" s="4" customFormat="1" ht="12.75" thickBot="1">
      <c r="A3" s="164"/>
      <c r="B3" s="163"/>
      <c r="C3" s="163"/>
      <c r="D3" s="163"/>
      <c r="E3" s="163"/>
      <c r="F3" s="163"/>
      <c r="G3" s="163"/>
      <c r="H3" s="123"/>
      <c r="I3" s="123"/>
      <c r="J3" s="163"/>
      <c r="K3" s="163"/>
      <c r="L3" s="163"/>
      <c r="M3" s="163"/>
      <c r="N3" s="163"/>
      <c r="O3" s="163"/>
      <c r="P3" s="163"/>
      <c r="Q3" s="163"/>
      <c r="R3" s="123"/>
      <c r="S3" s="111" t="s">
        <v>95</v>
      </c>
    </row>
    <row r="4" spans="1:19" s="4" customFormat="1" ht="16.5" customHeight="1">
      <c r="A4" s="162" t="s">
        <v>94</v>
      </c>
      <c r="B4" s="161" t="s">
        <v>93</v>
      </c>
      <c r="C4" s="158" t="s">
        <v>92</v>
      </c>
      <c r="D4" s="157"/>
      <c r="E4" s="157"/>
      <c r="F4" s="156"/>
      <c r="G4" s="160" t="s">
        <v>91</v>
      </c>
      <c r="H4" s="160"/>
      <c r="I4" s="160"/>
      <c r="J4" s="160"/>
      <c r="K4" s="146"/>
      <c r="L4" s="159" t="s">
        <v>90</v>
      </c>
      <c r="M4" s="158" t="s">
        <v>89</v>
      </c>
      <c r="N4" s="157"/>
      <c r="O4" s="157"/>
      <c r="P4" s="156"/>
      <c r="Q4" s="155" t="s">
        <v>88</v>
      </c>
      <c r="R4" s="154" t="s">
        <v>87</v>
      </c>
      <c r="S4" s="153" t="s">
        <v>86</v>
      </c>
    </row>
    <row r="5" spans="1:19" s="4" customFormat="1" ht="40.5" customHeight="1">
      <c r="A5" s="152"/>
      <c r="B5" s="151"/>
      <c r="C5" s="149" t="s">
        <v>13</v>
      </c>
      <c r="D5" s="148" t="s">
        <v>85</v>
      </c>
      <c r="E5" s="147" t="s">
        <v>84</v>
      </c>
      <c r="F5" s="147" t="s">
        <v>83</v>
      </c>
      <c r="G5" s="150" t="s">
        <v>13</v>
      </c>
      <c r="H5" s="147" t="s">
        <v>82</v>
      </c>
      <c r="I5" s="147" t="s">
        <v>81</v>
      </c>
      <c r="J5" s="147" t="s">
        <v>80</v>
      </c>
      <c r="K5" s="147" t="s">
        <v>79</v>
      </c>
      <c r="L5" s="144"/>
      <c r="M5" s="149" t="s">
        <v>13</v>
      </c>
      <c r="N5" s="148" t="s">
        <v>78</v>
      </c>
      <c r="O5" s="147" t="s">
        <v>77</v>
      </c>
      <c r="P5" s="147" t="s">
        <v>76</v>
      </c>
      <c r="Q5" s="146"/>
      <c r="R5" s="145"/>
      <c r="S5" s="144"/>
    </row>
    <row r="6" spans="1:19" s="5" customFormat="1" ht="24" customHeight="1">
      <c r="A6" s="11" t="s">
        <v>75</v>
      </c>
      <c r="B6" s="143">
        <v>1900.2</v>
      </c>
      <c r="C6" s="137">
        <v>461.4</v>
      </c>
      <c r="D6" s="135">
        <v>7.7</v>
      </c>
      <c r="E6" s="135">
        <v>219.8</v>
      </c>
      <c r="F6" s="135">
        <v>234</v>
      </c>
      <c r="G6" s="142">
        <v>267</v>
      </c>
      <c r="H6" s="129" t="s">
        <v>33</v>
      </c>
      <c r="I6" s="129" t="s">
        <v>33</v>
      </c>
      <c r="J6" s="135">
        <v>267</v>
      </c>
      <c r="K6" s="129" t="s">
        <v>33</v>
      </c>
      <c r="L6" s="141" t="s">
        <v>33</v>
      </c>
      <c r="M6" s="142">
        <v>24</v>
      </c>
      <c r="N6" s="140">
        <v>24</v>
      </c>
      <c r="O6" s="141" t="s">
        <v>33</v>
      </c>
      <c r="P6" s="141" t="s">
        <v>33</v>
      </c>
      <c r="Q6" s="135">
        <v>407.2</v>
      </c>
      <c r="R6" s="141" t="s">
        <v>33</v>
      </c>
      <c r="S6" s="140">
        <v>740.6</v>
      </c>
    </row>
    <row r="7" spans="1:19" s="5" customFormat="1" ht="24" customHeight="1">
      <c r="A7" s="139">
        <v>12</v>
      </c>
      <c r="B7" s="138">
        <v>1425.8</v>
      </c>
      <c r="C7" s="137">
        <v>337.4</v>
      </c>
      <c r="D7" s="135">
        <v>13.9</v>
      </c>
      <c r="E7" s="135">
        <v>159.69999999999999</v>
      </c>
      <c r="F7" s="135">
        <v>163.80000000000001</v>
      </c>
      <c r="G7" s="137">
        <v>409.1</v>
      </c>
      <c r="H7" s="135">
        <v>3.3</v>
      </c>
      <c r="I7" s="129" t="s">
        <v>33</v>
      </c>
      <c r="J7" s="135">
        <v>405.8</v>
      </c>
      <c r="K7" s="129" t="s">
        <v>33</v>
      </c>
      <c r="L7" s="129" t="s">
        <v>33</v>
      </c>
      <c r="M7" s="137">
        <v>141.19999999999999</v>
      </c>
      <c r="N7" s="135">
        <v>44.2</v>
      </c>
      <c r="O7" s="135">
        <v>97</v>
      </c>
      <c r="P7" s="129" t="s">
        <v>33</v>
      </c>
      <c r="Q7" s="135">
        <v>333.7</v>
      </c>
      <c r="R7" s="129" t="s">
        <v>33</v>
      </c>
      <c r="S7" s="135">
        <v>204.4</v>
      </c>
    </row>
    <row r="8" spans="1:19" s="5" customFormat="1" ht="24" customHeight="1">
      <c r="A8" s="139">
        <v>13</v>
      </c>
      <c r="B8" s="138">
        <v>1203.9000000000001</v>
      </c>
      <c r="C8" s="137">
        <v>230.9</v>
      </c>
      <c r="D8" s="135">
        <v>10</v>
      </c>
      <c r="E8" s="135">
        <v>124.3</v>
      </c>
      <c r="F8" s="135">
        <v>96.5</v>
      </c>
      <c r="G8" s="137">
        <v>155.4</v>
      </c>
      <c r="H8" s="129" t="s">
        <v>33</v>
      </c>
      <c r="I8" s="129" t="s">
        <v>33</v>
      </c>
      <c r="J8" s="135">
        <v>2.9</v>
      </c>
      <c r="K8" s="129">
        <v>152.5</v>
      </c>
      <c r="L8" s="135">
        <v>3.1</v>
      </c>
      <c r="M8" s="137">
        <v>32.200000000000003</v>
      </c>
      <c r="N8" s="135">
        <v>32.200000000000003</v>
      </c>
      <c r="O8" s="129" t="s">
        <v>33</v>
      </c>
      <c r="P8" s="129" t="s">
        <v>33</v>
      </c>
      <c r="Q8" s="135">
        <v>782.2</v>
      </c>
      <c r="R8" s="129" t="s">
        <v>33</v>
      </c>
      <c r="S8" s="129" t="s">
        <v>33</v>
      </c>
    </row>
    <row r="9" spans="1:19" s="5" customFormat="1" ht="24" customHeight="1">
      <c r="A9" s="139">
        <v>14</v>
      </c>
      <c r="B9" s="138">
        <v>1755.6</v>
      </c>
      <c r="C9" s="137">
        <v>267.60000000000002</v>
      </c>
      <c r="D9" s="135">
        <v>32.5</v>
      </c>
      <c r="E9" s="135">
        <v>191.2</v>
      </c>
      <c r="F9" s="135">
        <v>43.9</v>
      </c>
      <c r="G9" s="137">
        <v>712.9</v>
      </c>
      <c r="H9" s="129" t="s">
        <v>33</v>
      </c>
      <c r="I9" s="135">
        <v>470.2</v>
      </c>
      <c r="J9" s="135">
        <v>53.7</v>
      </c>
      <c r="K9" s="129">
        <v>189</v>
      </c>
      <c r="L9" s="129" t="s">
        <v>33</v>
      </c>
      <c r="M9" s="137">
        <v>9</v>
      </c>
      <c r="N9" s="135">
        <v>9</v>
      </c>
      <c r="O9" s="129" t="s">
        <v>33</v>
      </c>
      <c r="P9" s="129" t="s">
        <v>33</v>
      </c>
      <c r="Q9" s="135">
        <v>287</v>
      </c>
      <c r="R9" s="129" t="s">
        <v>33</v>
      </c>
      <c r="S9" s="135">
        <v>479</v>
      </c>
    </row>
    <row r="10" spans="1:19" s="5" customFormat="1" ht="24" customHeight="1">
      <c r="A10" s="139">
        <v>15</v>
      </c>
      <c r="B10" s="138">
        <v>778.6</v>
      </c>
      <c r="C10" s="137">
        <v>256.89999999999998</v>
      </c>
      <c r="D10" s="135">
        <v>33</v>
      </c>
      <c r="E10" s="135">
        <v>163.1</v>
      </c>
      <c r="F10" s="135">
        <v>60.8</v>
      </c>
      <c r="G10" s="137">
        <v>52.6</v>
      </c>
      <c r="H10" s="129" t="s">
        <v>33</v>
      </c>
      <c r="I10" s="129" t="s">
        <v>33</v>
      </c>
      <c r="J10" s="135">
        <v>5.5</v>
      </c>
      <c r="K10" s="129">
        <v>47.1</v>
      </c>
      <c r="L10" s="129" t="s">
        <v>33</v>
      </c>
      <c r="M10" s="137">
        <v>37.4</v>
      </c>
      <c r="N10" s="135">
        <v>30.1</v>
      </c>
      <c r="O10" s="129" t="s">
        <v>33</v>
      </c>
      <c r="P10" s="129">
        <v>7.3</v>
      </c>
      <c r="Q10" s="135">
        <v>285.2</v>
      </c>
      <c r="R10" s="129" t="s">
        <v>33</v>
      </c>
      <c r="S10" s="135">
        <v>146.5</v>
      </c>
    </row>
    <row r="11" spans="1:19" s="5" customFormat="1" ht="24" customHeight="1">
      <c r="A11" s="139">
        <v>16</v>
      </c>
      <c r="B11" s="138">
        <v>793.8</v>
      </c>
      <c r="C11" s="137">
        <v>173.1</v>
      </c>
      <c r="D11" s="135">
        <v>20.8</v>
      </c>
      <c r="E11" s="135">
        <v>105.3</v>
      </c>
      <c r="F11" s="135">
        <v>47</v>
      </c>
      <c r="G11" s="137">
        <v>15.7</v>
      </c>
      <c r="H11" s="129" t="s">
        <v>34</v>
      </c>
      <c r="I11" s="129" t="s">
        <v>34</v>
      </c>
      <c r="J11" s="129" t="s">
        <v>34</v>
      </c>
      <c r="K11" s="129">
        <v>15.7</v>
      </c>
      <c r="L11" s="129" t="s">
        <v>34</v>
      </c>
      <c r="M11" s="136">
        <v>88.2</v>
      </c>
      <c r="N11" s="129">
        <v>16.600000000000001</v>
      </c>
      <c r="O11" s="129">
        <v>71.599999999999994</v>
      </c>
      <c r="P11" s="129" t="s">
        <v>33</v>
      </c>
      <c r="Q11" s="135">
        <v>253.3</v>
      </c>
      <c r="R11" s="129" t="s">
        <v>34</v>
      </c>
      <c r="S11" s="135">
        <v>263.60000000000002</v>
      </c>
    </row>
    <row r="12" spans="1:19" s="5" customFormat="1" ht="24" customHeight="1">
      <c r="A12" s="139">
        <v>17</v>
      </c>
      <c r="B12" s="138">
        <v>879</v>
      </c>
      <c r="C12" s="137">
        <v>247.8</v>
      </c>
      <c r="D12" s="135">
        <v>35.1</v>
      </c>
      <c r="E12" s="135">
        <v>166.3</v>
      </c>
      <c r="F12" s="135">
        <v>46.5</v>
      </c>
      <c r="G12" s="137">
        <v>172.1</v>
      </c>
      <c r="H12" s="129" t="s">
        <v>34</v>
      </c>
      <c r="I12" s="129" t="s">
        <v>33</v>
      </c>
      <c r="J12" s="129">
        <v>94.7</v>
      </c>
      <c r="K12" s="129">
        <v>77.400000000000006</v>
      </c>
      <c r="L12" s="129">
        <v>14.2</v>
      </c>
      <c r="M12" s="136">
        <v>80.900000000000006</v>
      </c>
      <c r="N12" s="129">
        <v>18.100000000000001</v>
      </c>
      <c r="O12" s="129">
        <v>62.8</v>
      </c>
      <c r="P12" s="129" t="s">
        <v>33</v>
      </c>
      <c r="Q12" s="135">
        <v>317.39999999999998</v>
      </c>
      <c r="R12" s="129" t="s">
        <v>33</v>
      </c>
      <c r="S12" s="135">
        <v>46.6</v>
      </c>
    </row>
    <row r="13" spans="1:19" s="5" customFormat="1" ht="24" customHeight="1">
      <c r="A13" s="132">
        <v>18</v>
      </c>
      <c r="B13" s="130">
        <v>900.67</v>
      </c>
      <c r="C13" s="134">
        <v>268.87</v>
      </c>
      <c r="D13" s="125">
        <v>7.37</v>
      </c>
      <c r="E13" s="126">
        <v>169.43</v>
      </c>
      <c r="F13" s="135">
        <v>92.07</v>
      </c>
      <c r="G13" s="127">
        <v>174.57</v>
      </c>
      <c r="H13" s="126">
        <v>28.83</v>
      </c>
      <c r="I13" s="126" t="s">
        <v>34</v>
      </c>
      <c r="J13" s="126">
        <v>4.1500000000000004</v>
      </c>
      <c r="K13" s="129">
        <v>141.59</v>
      </c>
      <c r="L13" s="126">
        <v>3.27</v>
      </c>
      <c r="M13" s="127">
        <v>46.27</v>
      </c>
      <c r="N13" s="126">
        <v>46.27</v>
      </c>
      <c r="O13" s="129" t="s">
        <v>33</v>
      </c>
      <c r="P13" s="129" t="s">
        <v>33</v>
      </c>
      <c r="Q13" s="133">
        <v>407.69</v>
      </c>
      <c r="R13" s="125" t="s">
        <v>34</v>
      </c>
      <c r="S13" s="125" t="s">
        <v>34</v>
      </c>
    </row>
    <row r="14" spans="1:19" s="5" customFormat="1" ht="24" customHeight="1">
      <c r="A14" s="132">
        <v>19</v>
      </c>
      <c r="B14" s="130">
        <v>871.77</v>
      </c>
      <c r="C14" s="134">
        <v>195.37</v>
      </c>
      <c r="D14" s="125">
        <v>20.95</v>
      </c>
      <c r="E14" s="126">
        <v>157.61000000000001</v>
      </c>
      <c r="F14" s="135">
        <v>16.809999999999999</v>
      </c>
      <c r="G14" s="127">
        <v>124.99</v>
      </c>
      <c r="H14" s="126" t="s">
        <v>33</v>
      </c>
      <c r="I14" s="126" t="s">
        <v>34</v>
      </c>
      <c r="J14" s="126">
        <v>0.45</v>
      </c>
      <c r="K14" s="129">
        <v>124.54</v>
      </c>
      <c r="L14" s="126">
        <v>2.0499999999999998</v>
      </c>
      <c r="M14" s="127">
        <v>17.68</v>
      </c>
      <c r="N14" s="126">
        <v>17.68</v>
      </c>
      <c r="O14" s="129" t="s">
        <v>33</v>
      </c>
      <c r="P14" s="129" t="s">
        <v>33</v>
      </c>
      <c r="Q14" s="133">
        <v>154.16999999999999</v>
      </c>
      <c r="R14" s="125" t="s">
        <v>34</v>
      </c>
      <c r="S14" s="125">
        <v>377.51</v>
      </c>
    </row>
    <row r="15" spans="1:19" s="5" customFormat="1" ht="24" customHeight="1">
      <c r="A15" s="132">
        <v>20</v>
      </c>
      <c r="B15" s="130">
        <v>679.89</v>
      </c>
      <c r="C15" s="134">
        <v>205.74</v>
      </c>
      <c r="D15" s="125">
        <v>13.1</v>
      </c>
      <c r="E15" s="126">
        <v>172.88</v>
      </c>
      <c r="F15" s="135">
        <v>19.760000000000002</v>
      </c>
      <c r="G15" s="127">
        <v>38.340000000000003</v>
      </c>
      <c r="H15" s="126" t="s">
        <v>33</v>
      </c>
      <c r="I15" s="126" t="s">
        <v>33</v>
      </c>
      <c r="J15" s="126">
        <v>3.85</v>
      </c>
      <c r="K15" s="129">
        <v>34.49</v>
      </c>
      <c r="L15" s="126" t="s">
        <v>33</v>
      </c>
      <c r="M15" s="127">
        <v>36.65</v>
      </c>
      <c r="N15" s="126">
        <v>36.65</v>
      </c>
      <c r="O15" s="129" t="s">
        <v>33</v>
      </c>
      <c r="P15" s="129" t="s">
        <v>33</v>
      </c>
      <c r="Q15" s="133">
        <v>248.44</v>
      </c>
      <c r="R15" s="125" t="s">
        <v>34</v>
      </c>
      <c r="S15" s="125">
        <v>150.72</v>
      </c>
    </row>
    <row r="16" spans="1:19" s="5" customFormat="1" ht="24" customHeight="1">
      <c r="A16" s="132">
        <v>21</v>
      </c>
      <c r="B16" s="130">
        <v>724.9</v>
      </c>
      <c r="C16" s="134">
        <v>235.5</v>
      </c>
      <c r="D16" s="125">
        <v>24.33</v>
      </c>
      <c r="E16" s="126">
        <v>170.88</v>
      </c>
      <c r="F16" s="135">
        <v>40.270000000000003</v>
      </c>
      <c r="G16" s="127">
        <v>24</v>
      </c>
      <c r="H16" s="126">
        <v>0.2</v>
      </c>
      <c r="I16" s="126">
        <v>23.9</v>
      </c>
      <c r="J16" s="126" t="s">
        <v>34</v>
      </c>
      <c r="K16" s="129" t="s">
        <v>34</v>
      </c>
      <c r="L16" s="126" t="s">
        <v>34</v>
      </c>
      <c r="M16" s="127">
        <v>33.5</v>
      </c>
      <c r="N16" s="126">
        <v>33.5</v>
      </c>
      <c r="O16" s="129" t="s">
        <v>34</v>
      </c>
      <c r="P16" s="129" t="s">
        <v>34</v>
      </c>
      <c r="Q16" s="133">
        <v>156.5</v>
      </c>
      <c r="R16" s="125" t="s">
        <v>34</v>
      </c>
      <c r="S16" s="125">
        <v>275.5</v>
      </c>
    </row>
    <row r="17" spans="1:19" s="5" customFormat="1" ht="24" customHeight="1">
      <c r="A17" s="132">
        <v>22</v>
      </c>
      <c r="B17" s="130">
        <v>521</v>
      </c>
      <c r="C17" s="134">
        <v>150.1</v>
      </c>
      <c r="D17" s="125">
        <v>3.5</v>
      </c>
      <c r="E17" s="126">
        <v>123.4</v>
      </c>
      <c r="F17" s="135">
        <v>23.2</v>
      </c>
      <c r="G17" s="127">
        <v>19.600000000000001</v>
      </c>
      <c r="H17" s="126">
        <v>9.6</v>
      </c>
      <c r="I17" s="126" t="s">
        <v>34</v>
      </c>
      <c r="J17" s="126">
        <v>0.1</v>
      </c>
      <c r="K17" s="129">
        <v>10</v>
      </c>
      <c r="L17" s="126" t="s">
        <v>34</v>
      </c>
      <c r="M17" s="127">
        <v>76.400000000000006</v>
      </c>
      <c r="N17" s="126">
        <v>76.400000000000006</v>
      </c>
      <c r="O17" s="129" t="s">
        <v>34</v>
      </c>
      <c r="P17" s="129" t="s">
        <v>34</v>
      </c>
      <c r="Q17" s="133">
        <v>274.89999999999998</v>
      </c>
      <c r="R17" s="125" t="s">
        <v>34</v>
      </c>
      <c r="S17" s="125" t="s">
        <v>34</v>
      </c>
    </row>
    <row r="18" spans="1:19" s="5" customFormat="1" ht="24" customHeight="1">
      <c r="A18" s="132">
        <v>23</v>
      </c>
      <c r="B18" s="130">
        <v>668.7</v>
      </c>
      <c r="C18" s="134">
        <v>399.9</v>
      </c>
      <c r="D18" s="125">
        <v>21.8</v>
      </c>
      <c r="E18" s="126">
        <v>318.8</v>
      </c>
      <c r="F18" s="126">
        <v>59.3</v>
      </c>
      <c r="G18" s="127">
        <v>10.3</v>
      </c>
      <c r="H18" s="126">
        <v>7.7</v>
      </c>
      <c r="I18" s="126" t="s">
        <v>34</v>
      </c>
      <c r="J18" s="129">
        <v>2.7</v>
      </c>
      <c r="K18" s="129" t="s">
        <v>34</v>
      </c>
      <c r="L18" s="126" t="s">
        <v>34</v>
      </c>
      <c r="M18" s="127">
        <v>12.5</v>
      </c>
      <c r="N18" s="126">
        <v>10</v>
      </c>
      <c r="O18" s="126">
        <v>2.5</v>
      </c>
      <c r="P18" s="129" t="s">
        <v>34</v>
      </c>
      <c r="Q18" s="133">
        <v>246</v>
      </c>
      <c r="R18" s="125" t="s">
        <v>34</v>
      </c>
      <c r="S18" s="125" t="s">
        <v>34</v>
      </c>
    </row>
    <row r="19" spans="1:19" s="5" customFormat="1" ht="24" customHeight="1">
      <c r="A19" s="132">
        <v>24</v>
      </c>
      <c r="B19" s="130">
        <v>2253.1999999999998</v>
      </c>
      <c r="C19" s="134">
        <v>327.3</v>
      </c>
      <c r="D19" s="125">
        <v>66.099999999999994</v>
      </c>
      <c r="E19" s="126">
        <v>260.8</v>
      </c>
      <c r="F19" s="126">
        <v>0.4</v>
      </c>
      <c r="G19" s="127">
        <v>5.4</v>
      </c>
      <c r="H19" s="126">
        <v>5.4</v>
      </c>
      <c r="I19" s="126" t="s">
        <v>33</v>
      </c>
      <c r="J19" s="129" t="s">
        <v>33</v>
      </c>
      <c r="K19" s="129" t="s">
        <v>33</v>
      </c>
      <c r="L19" s="126" t="s">
        <v>33</v>
      </c>
      <c r="M19" s="127">
        <v>1888.1</v>
      </c>
      <c r="N19" s="126">
        <v>1888.1</v>
      </c>
      <c r="O19" s="126" t="s">
        <v>33</v>
      </c>
      <c r="P19" s="129" t="s">
        <v>33</v>
      </c>
      <c r="Q19" s="133">
        <v>32.4</v>
      </c>
      <c r="R19" s="125" t="s">
        <v>33</v>
      </c>
      <c r="S19" s="125" t="s">
        <v>33</v>
      </c>
    </row>
    <row r="20" spans="1:19" s="5" customFormat="1" ht="24" customHeight="1">
      <c r="A20" s="132">
        <v>25</v>
      </c>
      <c r="B20" s="130">
        <v>687.7</v>
      </c>
      <c r="C20" s="134">
        <v>405.6</v>
      </c>
      <c r="D20" s="125">
        <v>10.7</v>
      </c>
      <c r="E20" s="126">
        <v>84</v>
      </c>
      <c r="F20" s="126">
        <v>310.89999999999998</v>
      </c>
      <c r="G20" s="127">
        <v>59.7</v>
      </c>
      <c r="H20" s="126">
        <v>10</v>
      </c>
      <c r="I20" s="126" t="s">
        <v>33</v>
      </c>
      <c r="J20" s="129">
        <v>4.5</v>
      </c>
      <c r="K20" s="129">
        <v>45.1</v>
      </c>
      <c r="L20" s="126" t="s">
        <v>33</v>
      </c>
      <c r="M20" s="127">
        <v>94.9</v>
      </c>
      <c r="N20" s="126">
        <v>55.1</v>
      </c>
      <c r="O20" s="126" t="s">
        <v>33</v>
      </c>
      <c r="P20" s="129">
        <v>39.799999999999997</v>
      </c>
      <c r="Q20" s="133">
        <v>126.2</v>
      </c>
      <c r="R20" s="125" t="s">
        <v>33</v>
      </c>
      <c r="S20" s="125">
        <v>1.4</v>
      </c>
    </row>
    <row r="21" spans="1:19" s="5" customFormat="1" ht="24" customHeight="1">
      <c r="A21" s="132">
        <v>26</v>
      </c>
      <c r="B21" s="130">
        <v>558.29999999999995</v>
      </c>
      <c r="C21" s="134">
        <v>329.3</v>
      </c>
      <c r="D21" s="125">
        <v>10.9</v>
      </c>
      <c r="E21" s="126">
        <v>259.8</v>
      </c>
      <c r="F21" s="126">
        <v>58.7</v>
      </c>
      <c r="G21" s="127">
        <v>23</v>
      </c>
      <c r="H21" s="126">
        <v>17.600000000000001</v>
      </c>
      <c r="I21" s="126" t="s">
        <v>33</v>
      </c>
      <c r="J21" s="129">
        <v>4</v>
      </c>
      <c r="K21" s="129">
        <v>1.4</v>
      </c>
      <c r="L21" s="126" t="s">
        <v>33</v>
      </c>
      <c r="M21" s="127">
        <v>74.5</v>
      </c>
      <c r="N21" s="126">
        <v>74.5</v>
      </c>
      <c r="O21" s="126" t="s">
        <v>33</v>
      </c>
      <c r="P21" s="129" t="s">
        <v>33</v>
      </c>
      <c r="Q21" s="133">
        <v>131.5</v>
      </c>
      <c r="R21" s="125" t="s">
        <v>33</v>
      </c>
      <c r="S21" s="125" t="s">
        <v>33</v>
      </c>
    </row>
    <row r="22" spans="1:19" s="5" customFormat="1" ht="24" customHeight="1">
      <c r="A22" s="132">
        <v>27</v>
      </c>
      <c r="B22" s="130">
        <v>542.70000000000005</v>
      </c>
      <c r="C22" s="134">
        <v>284.66000000000003</v>
      </c>
      <c r="D22" s="125">
        <v>44.34</v>
      </c>
      <c r="E22" s="126">
        <v>160.86000000000001</v>
      </c>
      <c r="F22" s="126">
        <v>79.5</v>
      </c>
      <c r="G22" s="127">
        <v>11.19</v>
      </c>
      <c r="H22" s="126">
        <v>6.6</v>
      </c>
      <c r="I22" s="126" t="s">
        <v>34</v>
      </c>
      <c r="J22" s="129">
        <v>1.18</v>
      </c>
      <c r="K22" s="129">
        <v>3.41</v>
      </c>
      <c r="L22" s="126">
        <v>13.85</v>
      </c>
      <c r="M22" s="127">
        <v>78.75</v>
      </c>
      <c r="N22" s="126">
        <v>78.75</v>
      </c>
      <c r="O22" s="126" t="s">
        <v>34</v>
      </c>
      <c r="P22" s="129" t="s">
        <v>34</v>
      </c>
      <c r="Q22" s="133">
        <v>154.21</v>
      </c>
      <c r="R22" s="125" t="s">
        <v>34</v>
      </c>
      <c r="S22" s="125" t="s">
        <v>34</v>
      </c>
    </row>
    <row r="23" spans="1:19" s="5" customFormat="1" ht="24" customHeight="1">
      <c r="A23" s="132">
        <v>28</v>
      </c>
      <c r="B23" s="130">
        <v>473.5</v>
      </c>
      <c r="C23" s="134">
        <v>332.2</v>
      </c>
      <c r="D23" s="125">
        <v>93.8</v>
      </c>
      <c r="E23" s="126">
        <v>161.80000000000001</v>
      </c>
      <c r="F23" s="126">
        <v>76.5</v>
      </c>
      <c r="G23" s="127">
        <v>5.0999999999999996</v>
      </c>
      <c r="H23" s="126">
        <v>3.6</v>
      </c>
      <c r="I23" s="126" t="s">
        <v>34</v>
      </c>
      <c r="J23" s="129">
        <v>1.6</v>
      </c>
      <c r="K23" s="129" t="s">
        <v>34</v>
      </c>
      <c r="L23" s="126" t="s">
        <v>34</v>
      </c>
      <c r="M23" s="127">
        <v>24.8</v>
      </c>
      <c r="N23" s="126">
        <v>24.8</v>
      </c>
      <c r="O23" s="126" t="s">
        <v>34</v>
      </c>
      <c r="P23" s="129" t="s">
        <v>34</v>
      </c>
      <c r="Q23" s="133">
        <v>111.4</v>
      </c>
      <c r="R23" s="125" t="s">
        <v>34</v>
      </c>
      <c r="S23" s="125" t="s">
        <v>34</v>
      </c>
    </row>
    <row r="24" spans="1:19" s="5" customFormat="1" ht="24" customHeight="1">
      <c r="A24" s="132">
        <v>29</v>
      </c>
      <c r="B24" s="130">
        <v>524.69000000000005</v>
      </c>
      <c r="C24" s="127">
        <v>315.98</v>
      </c>
      <c r="D24" s="126">
        <v>8.6999999999999993</v>
      </c>
      <c r="E24" s="126">
        <v>234.7</v>
      </c>
      <c r="F24" s="126">
        <v>72.58</v>
      </c>
      <c r="G24" s="127">
        <v>8.89</v>
      </c>
      <c r="H24" s="126" t="s">
        <v>34</v>
      </c>
      <c r="I24" s="126">
        <v>7.77</v>
      </c>
      <c r="J24" s="129">
        <v>1.1200000000000001</v>
      </c>
      <c r="K24" s="129" t="s">
        <v>34</v>
      </c>
      <c r="L24" s="128" t="s">
        <v>34</v>
      </c>
      <c r="M24" s="127">
        <v>77.44</v>
      </c>
      <c r="N24" s="126">
        <v>77.44</v>
      </c>
      <c r="O24" s="126" t="s">
        <v>34</v>
      </c>
      <c r="P24" s="126" t="s">
        <v>34</v>
      </c>
      <c r="Q24" s="133">
        <v>122.38</v>
      </c>
      <c r="R24" s="125" t="s">
        <v>34</v>
      </c>
      <c r="S24" s="125" t="s">
        <v>34</v>
      </c>
    </row>
    <row r="25" spans="1:19" s="5" customFormat="1" ht="24" customHeight="1">
      <c r="A25" s="132">
        <v>30</v>
      </c>
      <c r="B25" s="130">
        <v>665</v>
      </c>
      <c r="C25" s="127">
        <v>408</v>
      </c>
      <c r="D25" s="126">
        <v>0.6</v>
      </c>
      <c r="E25" s="126">
        <v>281.5</v>
      </c>
      <c r="F25" s="126">
        <v>125.9</v>
      </c>
      <c r="G25" s="127">
        <v>3.2</v>
      </c>
      <c r="H25" s="126" t="s">
        <v>34</v>
      </c>
      <c r="I25" s="126" t="s">
        <v>34</v>
      </c>
      <c r="J25" s="129">
        <v>3.2</v>
      </c>
      <c r="K25" s="129" t="s">
        <v>34</v>
      </c>
      <c r="L25" s="128">
        <v>23.9</v>
      </c>
      <c r="M25" s="127">
        <v>51.5</v>
      </c>
      <c r="N25" s="126">
        <v>51.5</v>
      </c>
      <c r="O25" s="126" t="s">
        <v>34</v>
      </c>
      <c r="P25" s="126" t="s">
        <v>26</v>
      </c>
      <c r="Q25" s="125">
        <v>178.4</v>
      </c>
      <c r="R25" s="125" t="s">
        <v>34</v>
      </c>
      <c r="S25" s="125" t="s">
        <v>34</v>
      </c>
    </row>
    <row r="26" spans="1:19" s="5" customFormat="1" ht="24" customHeight="1">
      <c r="A26" s="131" t="s">
        <v>74</v>
      </c>
      <c r="B26" s="130">
        <v>345.4</v>
      </c>
      <c r="C26" s="127">
        <v>154.6</v>
      </c>
      <c r="D26" s="126">
        <v>14.9</v>
      </c>
      <c r="E26" s="126">
        <v>116.5</v>
      </c>
      <c r="F26" s="126">
        <v>23.2</v>
      </c>
      <c r="G26" s="127">
        <v>11.4</v>
      </c>
      <c r="H26" s="126">
        <v>7.4</v>
      </c>
      <c r="I26" s="126" t="s">
        <v>34</v>
      </c>
      <c r="J26" s="129">
        <v>1.7</v>
      </c>
      <c r="K26" s="129">
        <v>2.2999999999999998</v>
      </c>
      <c r="L26" s="128" t="s">
        <v>34</v>
      </c>
      <c r="M26" s="127">
        <v>42.2</v>
      </c>
      <c r="N26" s="126">
        <v>42.2</v>
      </c>
      <c r="O26" s="126" t="s">
        <v>34</v>
      </c>
      <c r="P26" s="13" t="s">
        <v>34</v>
      </c>
      <c r="Q26" s="125">
        <v>137.19999999999999</v>
      </c>
      <c r="R26" s="13" t="s">
        <v>34</v>
      </c>
      <c r="S26" s="13" t="s">
        <v>34</v>
      </c>
    </row>
    <row r="27" spans="1:19" s="5" customFormat="1" ht="24" customHeight="1" thickBot="1">
      <c r="A27" s="9">
        <v>2</v>
      </c>
      <c r="B27" s="124">
        <v>697.8</v>
      </c>
      <c r="C27" s="121">
        <v>534.20000000000005</v>
      </c>
      <c r="D27" s="120">
        <v>13.4</v>
      </c>
      <c r="E27" s="120">
        <v>473.1</v>
      </c>
      <c r="F27" s="120">
        <v>47.8</v>
      </c>
      <c r="G27" s="121">
        <v>2.2000000000000002</v>
      </c>
      <c r="H27" s="120" t="s">
        <v>26</v>
      </c>
      <c r="I27" s="120" t="s">
        <v>26</v>
      </c>
      <c r="J27" s="123">
        <v>2.2000000000000002</v>
      </c>
      <c r="K27" s="123">
        <v>0</v>
      </c>
      <c r="L27" s="122" t="s">
        <v>26</v>
      </c>
      <c r="M27" s="121" t="s">
        <v>26</v>
      </c>
      <c r="N27" s="120" t="s">
        <v>26</v>
      </c>
      <c r="O27" s="120" t="s">
        <v>26</v>
      </c>
      <c r="P27" s="8" t="s">
        <v>26</v>
      </c>
      <c r="Q27" s="119">
        <v>161.4</v>
      </c>
      <c r="R27" s="8" t="s">
        <v>26</v>
      </c>
      <c r="S27" s="8" t="s">
        <v>26</v>
      </c>
    </row>
    <row r="28" spans="1:19" s="4" customFormat="1" ht="15.75" customHeight="1">
      <c r="A28" s="118" t="s">
        <v>73</v>
      </c>
      <c r="B28" s="114"/>
      <c r="C28" s="114"/>
      <c r="D28" s="114"/>
      <c r="E28" s="117"/>
      <c r="F28" s="117"/>
      <c r="G28" s="117"/>
      <c r="H28" s="117"/>
      <c r="I28" s="117"/>
      <c r="J28" s="116"/>
      <c r="K28" s="116"/>
      <c r="L28" s="116"/>
      <c r="M28" s="117"/>
      <c r="N28" s="117"/>
      <c r="O28" s="117"/>
      <c r="P28" s="116"/>
      <c r="Q28" s="115"/>
      <c r="R28" s="114"/>
      <c r="S28" s="114"/>
    </row>
    <row r="29" spans="1:19" ht="27" customHeight="1">
      <c r="A29" s="113" t="s">
        <v>72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2" spans="1:19">
      <c r="S32" s="112"/>
    </row>
    <row r="34" spans="6:6">
      <c r="F34" s="1" t="s">
        <v>71</v>
      </c>
    </row>
  </sheetData>
  <mergeCells count="10">
    <mergeCell ref="A29:K29"/>
    <mergeCell ref="S4:S5"/>
    <mergeCell ref="L4:L5"/>
    <mergeCell ref="A4:A5"/>
    <mergeCell ref="B4:B5"/>
    <mergeCell ref="C4:F4"/>
    <mergeCell ref="G4:K4"/>
    <mergeCell ref="M4:P4"/>
    <mergeCell ref="Q4:Q5"/>
    <mergeCell ref="R4:R5"/>
  </mergeCells>
  <phoneticPr fontId="3"/>
  <pageMargins left="0.6692913385826772" right="0.6692913385826772" top="0.98425196850393704" bottom="0.39370078740157483" header="0.59055118110236227" footer="0.31496062992125984"/>
  <pageSetup paperSize="9" fitToHeight="0" orientation="portrait" r:id="rId1"/>
  <headerFooter differentOddEven="1" scaleWithDoc="0">
    <oddHeader>&amp;L&amp;"HGPｺﾞｼｯｸM,ﾒﾃﾞｨｳﾑ"3産業－2農業
&amp;14　5　用途別農地転用状況の推移</oddHeader>
  </headerFooter>
  <colBreaks count="1" manualBreakCount="1">
    <brk id="9" min="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3-2-1</vt:lpstr>
      <vt:lpstr>3-2-2</vt:lpstr>
      <vt:lpstr>3-2-3</vt:lpstr>
      <vt:lpstr>3-2-4</vt:lpstr>
      <vt:lpstr>3-2-5</vt:lpstr>
      <vt:lpstr>'3-2-1'!Print_Area</vt:lpstr>
      <vt:lpstr>'3-2-2'!Print_Area</vt:lpstr>
      <vt:lpstr>'3-2-3'!Print_Area</vt:lpstr>
      <vt:lpstr>'3-2-4'!Print_Area</vt:lpstr>
      <vt:lpstr>'3-2-5'!Print_Area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2024-02-21T01:55:57Z</cp:lastPrinted>
  <dcterms:created xsi:type="dcterms:W3CDTF">2023-12-06T06:38:29Z</dcterms:created>
  <dcterms:modified xsi:type="dcterms:W3CDTF">2024-03-28T08:30:38Z</dcterms:modified>
</cp:coreProperties>
</file>